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Přejezd P6811 km 1..." sheetId="2" r:id="rId2"/>
    <sheet name="01.2 - Přejezd P6828 km 2..." sheetId="3" r:id="rId3"/>
    <sheet name="02.1 - VON" sheetId="4" r:id="rId4"/>
  </sheets>
  <definedNames>
    <definedName name="_xlnm.Print_Area" localSheetId="0">'Rekapitulace zakázky'!$D$4:$AO$76,'Rekapitulace zakázky'!$C$82:$AQ$98</definedName>
    <definedName name="_xlnm.Print_Titles" localSheetId="0">'Rekapitulace zakázky'!$92:$92</definedName>
    <definedName name="_xlnm._FilterDatabase" localSheetId="1" hidden="1">'01.1 - Přejezd P6811 km 1...'!$C$119:$K$191</definedName>
    <definedName name="_xlnm.Print_Area" localSheetId="1">'01.1 - Přejezd P6811 km 1...'!$C$4:$J$39,'01.1 - Přejezd P6811 km 1...'!$C$50:$J$76,'01.1 - Přejezd P6811 km 1...'!$C$82:$J$101,'01.1 - Přejezd P6811 km 1...'!$C$107:$K$191</definedName>
    <definedName name="_xlnm.Print_Titles" localSheetId="1">'01.1 - Přejezd P6811 km 1...'!$119:$119</definedName>
    <definedName name="_xlnm._FilterDatabase" localSheetId="2" hidden="1">'01.2 - Přejezd P6828 km 2...'!$C$119:$K$191</definedName>
    <definedName name="_xlnm.Print_Area" localSheetId="2">'01.2 - Přejezd P6828 km 2...'!$C$4:$J$39,'01.2 - Přejezd P6828 km 2...'!$C$50:$J$76,'01.2 - Přejezd P6828 km 2...'!$C$82:$J$101,'01.2 - Přejezd P6828 km 2...'!$C$107:$K$191</definedName>
    <definedName name="_xlnm.Print_Titles" localSheetId="2">'01.2 - Přejezd P6828 km 2...'!$119:$119</definedName>
    <definedName name="_xlnm._FilterDatabase" localSheetId="3" hidden="1">'02.1 - VON'!$C$116:$K$128</definedName>
    <definedName name="_xlnm.Print_Area" localSheetId="3">'02.1 - VON'!$C$4:$J$39,'02.1 - VON'!$C$50:$J$76,'02.1 - VON'!$C$82:$J$98,'02.1 - VON'!$C$104:$K$128</definedName>
    <definedName name="_xlnm.Print_Titles" localSheetId="3">'02.1 -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107"/>
  <c i="3" r="J37"/>
  <c r="J36"/>
  <c i="1" r="AY96"/>
  <c i="3" r="J35"/>
  <c i="1" r="AX96"/>
  <c i="3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117"/>
  <c r="J23"/>
  <c r="J21"/>
  <c r="E21"/>
  <c r="J91"/>
  <c r="J20"/>
  <c r="J18"/>
  <c r="E18"/>
  <c r="F117"/>
  <c r="J17"/>
  <c r="J12"/>
  <c r="J89"/>
  <c r="E7"/>
  <c r="E110"/>
  <c i="2" r="J37"/>
  <c r="J36"/>
  <c i="1" r="AY95"/>
  <c i="2" r="J35"/>
  <c i="1" r="AX95"/>
  <c i="2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92"/>
  <c r="J23"/>
  <c r="J21"/>
  <c r="E21"/>
  <c r="J91"/>
  <c r="J20"/>
  <c r="J18"/>
  <c r="E18"/>
  <c r="F117"/>
  <c r="J17"/>
  <c r="J12"/>
  <c r="J114"/>
  <c r="E7"/>
  <c r="E110"/>
  <c i="1" r="L90"/>
  <c r="AM90"/>
  <c r="AM89"/>
  <c r="L89"/>
  <c r="AM87"/>
  <c r="L87"/>
  <c r="L85"/>
  <c r="L84"/>
  <c i="4" r="BK127"/>
  <c i="3" r="BK173"/>
  <c r="J173"/>
  <c r="BK172"/>
  <c r="J172"/>
  <c r="BK171"/>
  <c r="J171"/>
  <c r="BK170"/>
  <c r="J170"/>
  <c r="BK169"/>
  <c r="J169"/>
  <c r="BK168"/>
  <c r="J168"/>
  <c r="BK166"/>
  <c r="J166"/>
  <c r="BK165"/>
  <c r="J165"/>
  <c r="BK164"/>
  <c r="J164"/>
  <c r="BK163"/>
  <c r="J163"/>
  <c r="BK162"/>
  <c r="J162"/>
  <c r="BK161"/>
  <c r="J161"/>
  <c r="BK160"/>
  <c r="J160"/>
  <c r="BK159"/>
  <c r="J159"/>
  <c r="BK158"/>
  <c r="BK157"/>
  <c r="J157"/>
  <c r="J156"/>
  <c r="J155"/>
  <c r="J154"/>
  <c r="J151"/>
  <c r="J148"/>
  <c r="BK147"/>
  <c r="BK146"/>
  <c r="BK145"/>
  <c r="J144"/>
  <c r="J141"/>
  <c r="BK140"/>
  <c r="BK133"/>
  <c r="J132"/>
  <c r="J129"/>
  <c r="BK128"/>
  <c r="BK127"/>
  <c r="BK126"/>
  <c r="J125"/>
  <c r="BK124"/>
  <c i="2" r="J186"/>
  <c r="J180"/>
  <c r="J179"/>
  <c r="J178"/>
  <c r="BK176"/>
  <c r="BK175"/>
  <c r="BK174"/>
  <c r="BK173"/>
  <c r="J173"/>
  <c r="BK172"/>
  <c r="J171"/>
  <c r="J170"/>
  <c r="J168"/>
  <c r="J166"/>
  <c r="BK165"/>
  <c r="J164"/>
  <c r="BK161"/>
  <c r="J157"/>
  <c r="BK156"/>
  <c r="J154"/>
  <c r="BK153"/>
  <c r="J152"/>
  <c r="J151"/>
  <c r="BK146"/>
  <c r="J145"/>
  <c r="J143"/>
  <c r="J142"/>
  <c r="BK141"/>
  <c r="J140"/>
  <c r="J139"/>
  <c r="J134"/>
  <c r="BK129"/>
  <c r="J126"/>
  <c i="4" r="BK128"/>
  <c r="BK123"/>
  <c r="J123"/>
  <c i="3" r="BK176"/>
  <c r="J149"/>
  <c r="J147"/>
  <c r="J146"/>
  <c r="J143"/>
  <c r="J139"/>
  <c r="BK138"/>
  <c r="BK137"/>
  <c r="BK134"/>
  <c r="BK132"/>
  <c r="BK125"/>
  <c r="J124"/>
  <c r="BK123"/>
  <c i="2" r="BK189"/>
  <c r="J188"/>
  <c r="J187"/>
  <c r="BK186"/>
  <c r="BK185"/>
  <c r="J184"/>
  <c r="J182"/>
  <c r="BK181"/>
  <c r="J177"/>
  <c r="J172"/>
  <c r="BK168"/>
  <c r="BK166"/>
  <c r="J163"/>
  <c r="J160"/>
  <c r="J158"/>
  <c r="J156"/>
  <c r="J155"/>
  <c r="BK154"/>
  <c r="J153"/>
  <c r="BK149"/>
  <c r="BK148"/>
  <c r="J147"/>
  <c r="BK145"/>
  <c r="J144"/>
  <c r="BK143"/>
  <c r="BK142"/>
  <c r="J141"/>
  <c r="J137"/>
  <c r="J136"/>
  <c r="BK134"/>
  <c r="BK133"/>
  <c r="BK132"/>
  <c r="BK131"/>
  <c r="J130"/>
  <c r="J129"/>
  <c r="BK125"/>
  <c r="J124"/>
  <c r="J123"/>
  <c i="1" r="AS94"/>
  <c i="4" r="J127"/>
  <c r="J125"/>
  <c r="J124"/>
  <c r="BK122"/>
  <c r="J122"/>
  <c r="BK121"/>
  <c r="J121"/>
  <c r="BK120"/>
  <c r="J120"/>
  <c r="BK119"/>
  <c r="J119"/>
  <c i="3" r="BK191"/>
  <c r="J191"/>
  <c r="BK189"/>
  <c r="J189"/>
  <c r="BK188"/>
  <c r="J188"/>
  <c r="BK187"/>
  <c r="J187"/>
  <c r="BK186"/>
  <c r="J186"/>
  <c r="BK185"/>
  <c r="J184"/>
  <c r="J183"/>
  <c r="BK182"/>
  <c r="J181"/>
  <c r="J180"/>
  <c r="J158"/>
  <c r="BK156"/>
  <c r="BK155"/>
  <c r="BK154"/>
  <c r="BK153"/>
  <c r="BK152"/>
  <c r="BK150"/>
  <c r="BK148"/>
  <c r="BK142"/>
  <c r="BK139"/>
  <c r="J138"/>
  <c r="BK136"/>
  <c r="J135"/>
  <c r="J134"/>
  <c r="J133"/>
  <c r="BK131"/>
  <c r="BK130"/>
  <c r="BK129"/>
  <c r="J126"/>
  <c i="2" r="BK188"/>
  <c r="J185"/>
  <c r="BK184"/>
  <c r="J183"/>
  <c r="BK182"/>
  <c r="J181"/>
  <c r="BK180"/>
  <c r="J175"/>
  <c r="BK171"/>
  <c r="J169"/>
  <c r="BK163"/>
  <c r="BK162"/>
  <c r="J161"/>
  <c r="BK159"/>
  <c r="BK150"/>
  <c r="J149"/>
  <c r="BK144"/>
  <c r="BK139"/>
  <c r="J138"/>
  <c r="BK137"/>
  <c r="BK136"/>
  <c r="J135"/>
  <c r="J133"/>
  <c r="J131"/>
  <c r="J128"/>
  <c r="BK127"/>
  <c r="BK126"/>
  <c r="J125"/>
  <c i="4" r="J128"/>
  <c r="BK126"/>
  <c r="J126"/>
  <c r="BK125"/>
  <c r="BK124"/>
  <c i="3" r="J185"/>
  <c r="BK184"/>
  <c r="BK183"/>
  <c r="J182"/>
  <c r="BK181"/>
  <c r="BK180"/>
  <c r="BK179"/>
  <c r="J179"/>
  <c r="BK178"/>
  <c r="J178"/>
  <c r="BK177"/>
  <c r="J177"/>
  <c r="J176"/>
  <c r="BK175"/>
  <c r="J175"/>
  <c r="BK174"/>
  <c r="J174"/>
  <c r="J153"/>
  <c r="J152"/>
  <c r="BK151"/>
  <c r="J150"/>
  <c r="BK149"/>
  <c r="J145"/>
  <c r="BK144"/>
  <c r="BK143"/>
  <c r="J142"/>
  <c r="BK141"/>
  <c r="J140"/>
  <c r="J137"/>
  <c r="J136"/>
  <c r="BK135"/>
  <c r="J131"/>
  <c r="J130"/>
  <c r="J128"/>
  <c r="J127"/>
  <c r="J123"/>
  <c i="2" r="BK191"/>
  <c r="J191"/>
  <c r="J189"/>
  <c r="BK187"/>
  <c r="BK183"/>
  <c r="BK179"/>
  <c r="BK178"/>
  <c r="BK177"/>
  <c r="J176"/>
  <c r="J174"/>
  <c r="BK170"/>
  <c r="BK169"/>
  <c r="J165"/>
  <c r="BK164"/>
  <c r="J162"/>
  <c r="BK160"/>
  <c r="J159"/>
  <c r="BK158"/>
  <c r="BK157"/>
  <c r="BK155"/>
  <c r="BK152"/>
  <c r="BK151"/>
  <c r="J150"/>
  <c r="J148"/>
  <c r="BK147"/>
  <c r="J146"/>
  <c r="BK140"/>
  <c r="BK138"/>
  <c r="BK135"/>
  <c r="J132"/>
  <c r="BK130"/>
  <c r="BK128"/>
  <c r="J127"/>
  <c r="BK124"/>
  <c r="BK123"/>
  <c l="1" r="T122"/>
  <c r="T121"/>
  <c r="P167"/>
  <c i="4" r="R118"/>
  <c r="R117"/>
  <c i="2" r="R122"/>
  <c r="R121"/>
  <c r="R167"/>
  <c i="3" r="BK122"/>
  <c r="J122"/>
  <c r="J98"/>
  <c r="P122"/>
  <c r="P121"/>
  <c r="R122"/>
  <c r="R121"/>
  <c r="T122"/>
  <c r="T121"/>
  <c r="BK167"/>
  <c r="J167"/>
  <c r="J99"/>
  <c r="P167"/>
  <c r="R167"/>
  <c r="T167"/>
  <c i="4" r="BK118"/>
  <c r="BK117"/>
  <c r="J117"/>
  <c r="J96"/>
  <c i="2" r="BK122"/>
  <c r="J122"/>
  <c r="J98"/>
  <c r="BK167"/>
  <c r="J167"/>
  <c r="J99"/>
  <c i="4" r="P118"/>
  <c r="P117"/>
  <c i="1" r="AU97"/>
  <c i="2" r="P122"/>
  <c r="P121"/>
  <c r="P120"/>
  <c i="1" r="AU95"/>
  <c i="2" r="T167"/>
  <c i="4" r="T118"/>
  <c r="T117"/>
  <c i="2" r="J89"/>
  <c r="F92"/>
  <c r="J117"/>
  <c r="BE125"/>
  <c r="BE132"/>
  <c r="BE133"/>
  <c r="BE136"/>
  <c r="BE141"/>
  <c r="BE144"/>
  <c r="BE148"/>
  <c r="BE149"/>
  <c r="BE152"/>
  <c r="BE153"/>
  <c r="BE154"/>
  <c r="BE160"/>
  <c r="BE171"/>
  <c r="BE172"/>
  <c r="BE174"/>
  <c r="BE180"/>
  <c r="BE182"/>
  <c r="BE184"/>
  <c r="BE185"/>
  <c r="BE187"/>
  <c r="BE189"/>
  <c r="BE191"/>
  <c r="BK190"/>
  <c r="J190"/>
  <c r="J100"/>
  <c i="3" r="F92"/>
  <c r="BE130"/>
  <c r="BE132"/>
  <c r="BE133"/>
  <c r="BE138"/>
  <c r="BE139"/>
  <c r="BE149"/>
  <c r="BE150"/>
  <c r="BE153"/>
  <c r="BE173"/>
  <c r="BE174"/>
  <c r="BE175"/>
  <c r="BE178"/>
  <c r="BE179"/>
  <c r="BE180"/>
  <c r="BE182"/>
  <c r="BE183"/>
  <c i="4" r="BE123"/>
  <c r="BE124"/>
  <c r="BE125"/>
  <c r="BE126"/>
  <c r="BE128"/>
  <c i="2" r="E85"/>
  <c r="BE129"/>
  <c r="BE131"/>
  <c r="BE140"/>
  <c r="BE145"/>
  <c r="BE146"/>
  <c r="BE155"/>
  <c r="BE156"/>
  <c r="BE157"/>
  <c r="BE165"/>
  <c r="BE166"/>
  <c r="BE176"/>
  <c r="BE177"/>
  <c r="BE179"/>
  <c r="BE186"/>
  <c i="3" r="J92"/>
  <c r="J114"/>
  <c r="J116"/>
  <c r="BE124"/>
  <c r="BE125"/>
  <c r="BE126"/>
  <c r="BE127"/>
  <c r="BE131"/>
  <c r="BE135"/>
  <c r="BE136"/>
  <c r="BE137"/>
  <c r="BE143"/>
  <c r="BE147"/>
  <c r="BE151"/>
  <c r="BE154"/>
  <c r="BE155"/>
  <c r="BE156"/>
  <c r="BE157"/>
  <c r="BE181"/>
  <c r="BE184"/>
  <c r="BE185"/>
  <c r="BE186"/>
  <c r="BE187"/>
  <c r="BE188"/>
  <c r="BE189"/>
  <c r="BE191"/>
  <c r="BK190"/>
  <c r="J190"/>
  <c r="J100"/>
  <c i="4" r="E85"/>
  <c r="J89"/>
  <c r="J91"/>
  <c r="F92"/>
  <c r="J92"/>
  <c r="BE119"/>
  <c r="BE120"/>
  <c r="BE121"/>
  <c i="2" r="J116"/>
  <c r="BE126"/>
  <c r="BE134"/>
  <c r="BE138"/>
  <c r="BE139"/>
  <c r="BE150"/>
  <c r="BE151"/>
  <c r="BE158"/>
  <c r="BE161"/>
  <c r="BE163"/>
  <c r="BE164"/>
  <c r="BE169"/>
  <c r="BE170"/>
  <c r="BE173"/>
  <c r="BE175"/>
  <c r="BE183"/>
  <c i="3" r="BE128"/>
  <c r="BE140"/>
  <c r="BE141"/>
  <c r="BE142"/>
  <c r="BE144"/>
  <c r="BE145"/>
  <c r="BE146"/>
  <c r="BE148"/>
  <c r="BE176"/>
  <c r="BE177"/>
  <c i="2" r="BE123"/>
  <c r="BE124"/>
  <c r="BE127"/>
  <c r="BE128"/>
  <c r="BE130"/>
  <c r="BE135"/>
  <c r="BE137"/>
  <c r="BE142"/>
  <c r="BE143"/>
  <c r="BE147"/>
  <c r="BE159"/>
  <c r="BE162"/>
  <c r="BE168"/>
  <c r="BE178"/>
  <c r="BE181"/>
  <c r="BE188"/>
  <c i="3" r="E85"/>
  <c r="BE123"/>
  <c r="BE129"/>
  <c r="BE134"/>
  <c r="BE152"/>
  <c r="BE158"/>
  <c r="BE159"/>
  <c r="BE160"/>
  <c r="BE161"/>
  <c r="BE162"/>
  <c r="BE163"/>
  <c r="BE164"/>
  <c r="BE165"/>
  <c r="BE166"/>
  <c r="BE168"/>
  <c r="BE169"/>
  <c r="BE170"/>
  <c r="BE171"/>
  <c r="BE172"/>
  <c i="4" r="BE122"/>
  <c r="BE127"/>
  <c i="2" r="F35"/>
  <c i="1" r="BB95"/>
  <c i="4" r="F35"/>
  <c i="1" r="BB97"/>
  <c i="4" r="F37"/>
  <c i="1" r="BD97"/>
  <c i="2" r="J34"/>
  <c i="1" r="AW95"/>
  <c i="3" r="F34"/>
  <c i="1" r="BA96"/>
  <c i="3" r="J34"/>
  <c i="1" r="AW96"/>
  <c i="3" r="F35"/>
  <c i="1" r="BB96"/>
  <c i="3" r="F36"/>
  <c i="1" r="BC96"/>
  <c i="3" r="F37"/>
  <c i="1" r="BD96"/>
  <c i="2" r="F37"/>
  <c i="1" r="BD95"/>
  <c i="4" r="F34"/>
  <c i="1" r="BA97"/>
  <c i="4" r="J34"/>
  <c i="1" r="AW97"/>
  <c i="2" r="F34"/>
  <c i="1" r="BA95"/>
  <c i="4" r="F36"/>
  <c i="1" r="BC97"/>
  <c i="2" r="F36"/>
  <c i="1" r="BC95"/>
  <c i="3" l="1" r="P120"/>
  <c i="1" r="AU96"/>
  <c i="3" r="T120"/>
  <c r="R120"/>
  <c i="2" r="R120"/>
  <c r="T120"/>
  <c r="BK121"/>
  <c r="J121"/>
  <c r="J97"/>
  <c i="3" r="BK121"/>
  <c r="J121"/>
  <c r="J97"/>
  <c i="4" r="J118"/>
  <c r="J97"/>
  <c i="1" r="AU94"/>
  <c i="4" r="J30"/>
  <c i="1" r="AG97"/>
  <c r="BB94"/>
  <c r="AX94"/>
  <c i="2" r="F33"/>
  <c i="1" r="AZ95"/>
  <c r="BC94"/>
  <c r="AY94"/>
  <c r="BD94"/>
  <c r="W33"/>
  <c i="2" r="J33"/>
  <c i="1" r="AV95"/>
  <c r="AT95"/>
  <c r="BA94"/>
  <c r="W30"/>
  <c i="3" r="F33"/>
  <c i="1" r="AZ96"/>
  <c i="4" r="J33"/>
  <c i="1" r="AV97"/>
  <c r="AT97"/>
  <c i="3" r="J33"/>
  <c i="1" r="AV96"/>
  <c r="AT96"/>
  <c i="4" r="F33"/>
  <c i="1" r="AZ97"/>
  <c i="4" l="1" r="J39"/>
  <c i="2" r="BK120"/>
  <c r="J120"/>
  <c i="3" r="BK120"/>
  <c r="J120"/>
  <c r="J96"/>
  <c i="1" r="AN97"/>
  <c r="AZ94"/>
  <c r="W29"/>
  <c i="2" r="J30"/>
  <c i="1" r="AG95"/>
  <c r="AN95"/>
  <c r="W32"/>
  <c r="AW94"/>
  <c r="AK30"/>
  <c r="W31"/>
  <c i="2" l="1" r="J39"/>
  <c r="J96"/>
  <c i="3" r="J30"/>
  <c i="1" r="AG96"/>
  <c r="AN96"/>
  <c r="AV94"/>
  <c r="AK29"/>
  <c i="3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<sst xmlns="http://schemas.openxmlformats.org/spreadsheetml/2006/main">
  <si>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</si>
  <si>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</si>
  <si>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</si>
  <si>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</si>
  <si>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</si>
  <si>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{8f0a9b7e-cf2e-4f25-914b-b6aa95b707dc}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</si>
  <si>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</si>
  <si>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</si>
  <si>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</si>
  <si>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</si>
  <si>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</si>
  <si>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</si>
  <si>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</si>
  <si>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</si>
  <si>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2021_03_bo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</si>
  <si>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</si>
  <si>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</si>
  <si>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přejezdů v úseku Skalice nad Svitavou - Letovice</t>
  </si>
  <si>
    <t>KSO:</t>
  </si>
  <si>
    <t>CC-CZ:</t>
  </si>
  <si>
    <t>Místo:</t>
  </si>
  <si>
    <t>Svitávka, Svitavy-Lány</t>
  </si>
  <si>
    <t>Datum:</t>
  </si>
  <si>
    <t>21. 12. 2020</t>
  </si>
  <si>
    <t>Zadavatel:</t>
  </si>
  <si>
    <t>IČ:</t>
  </si>
  <si>
    <t>70994234</t>
  </si>
  <si>
    <t>Správa železnic, OŘ Brno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</si>
  <si>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</si>
  <si>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</si>
  <si>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</si>
  <si>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</si>
  <si>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</si>
  <si>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</si>
  <si>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</si>
  <si>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</si>
  <si>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</si>
  <si>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</si>
  <si>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</si>
  <si>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</si>
  <si>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</si>
  <si>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</si>
  <si>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</si>
  <si>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</si>
  <si>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</si>
  <si>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</si>
  <si>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</si>
  <si>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</si>
  <si>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</si>
  <si>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</si>
  <si>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</si>
  <si>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</si>
  <si>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</si>
  <si>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</si>
  <si>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</si>
  <si>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</si>
  <si>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</si>
  <si>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</si>
  <si>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</si>
  <si>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</si>
  <si>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</si>
  <si>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</si>
  <si>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</si>
  <si>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</si>
  <si>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</si>
  <si>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</si>
  <si>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</si>
  <si>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</si>
  <si>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</si>
  <si>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</si>
  <si>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</si>
  <si>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</si>
  <si>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</si>
  <si>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</si>
  <si>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</si>
  <si>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</si>
  <si>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</si>
  <si>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</si>
  <si>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</si>
  <si>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</si>
  <si>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</si>
  <si>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</si>
  <si>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</si>
  <si>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Přejezd P6811 km 195,975 Svitávka</t>
  </si>
  <si>
    <t>STA</t>
  </si>
  <si>
    <t>1</t>
  </si>
  <si>
    <t>{739b3127-7bd8-4edc-b9ef-5456a2ef9bd6}</t>
  </si>
  <si>
    <t>2</t>
  </si>
  <si>
    <t>01.2</t>
  </si>
  <si>
    <t>Přejezd P6828 km 226,755 Svitavy-Lány</t>
  </si>
  <si>
    <t>{c71cff0c-0b3a-4899-ac6c-32c947291792}</t>
  </si>
  <si>
    <t>02.1</t>
  </si>
  <si>
    <t>VON</t>
  </si>
  <si>
    <t>{0a8022d0-3170-4290-bdfe-74ea6b9f9b37}</t>
  </si>
  <si>
    <t>KRYCÍ LIST SOUPISU PRACÍ</t>
  </si>
  <si>
    <t>Objekt:</t>
  </si>
  <si>
    <t>01.1 - Přejezd P6811 km 195,975 Svitávka</t>
  </si>
  <si>
    <t>Svitávka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</si>
  <si>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</si>
  <si>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</si>
  <si>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</si>
  <si>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</si>
  <si>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</si>
  <si>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</si>
  <si>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</si>
  <si>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</si>
  <si>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</si>
  <si>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</si>
  <si>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</si>
  <si>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</si>
  <si>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</si>
  <si>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</si>
  <si>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</si>
  <si>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</si>
  <si>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</si>
  <si>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</si>
  <si>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</si>
  <si>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</si>
  <si>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</si>
  <si>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</si>
  <si>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</si>
  <si>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</si>
  <si>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</si>
  <si>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</si>
  <si>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</si>
  <si>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</si>
  <si>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5913235010</t>
  </si>
  <si>
    <t>Dělení AB komunikace řezáním hloubky do 10 cm. Poznámka: 1. V cenách jsou započteny náklady na provedení úkolu.</t>
  </si>
  <si>
    <t>m</t>
  </si>
  <si>
    <t>Sborník UOŽI 01 2021</t>
  </si>
  <si>
    <t>4</t>
  </si>
  <si>
    <t>2034625192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</si>
  <si>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</si>
  <si>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</si>
  <si>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309993035</t>
  </si>
  <si>
    <t>3</t>
  </si>
  <si>
    <t>5913280210</t>
  </si>
  <si>
    <t>Demontáž dílů komunikace obrubníku uložení v betonu. Poznámka: 1. V cenách jsou započteny náklady na odstranění dlažby nebo obrubníku a naložení na dopravní prostředek.</t>
  </si>
  <si>
    <t>1584223186</t>
  </si>
  <si>
    <t>5913240010</t>
  </si>
  <si>
    <t>Odstranění AB komunikace odtěžením nebo frézováním hloubky do 10 cm. Poznámka: 1. V cenách jsou započteny náklady na odtěžení nebo frézování a naložení výzisku na dopravní prostředek.</t>
  </si>
  <si>
    <t>m2</t>
  </si>
  <si>
    <t>-1048086657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</si>
  <si>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</si>
  <si>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</si>
  <si>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-1858102</t>
  </si>
  <si>
    <t>6</t>
  </si>
  <si>
    <t>5915010040</t>
  </si>
  <si>
    <t>Těžení zeminy nebo horniny železničního spodku v hornině třídy těžitelnosti II skupiny 4. Poznámka: 1. V cenách jsou započteny náklady na těžení a uložení výzisku na terén nebo naložení na dopravní prostředek a uložení na úložišti.</t>
  </si>
  <si>
    <t>m3</t>
  </si>
  <si>
    <t>-682548091</t>
  </si>
  <si>
    <t>7</t>
  </si>
  <si>
    <t>5907050110</t>
  </si>
  <si>
    <t>Dělení kolejnic kyslíkem soustavy UIC60 nebo R65. Poznámka: 1. V cenách jsou započteny náklady na manipulaci, podložení, označení a provedení řezu kolejnice.</t>
  </si>
  <si>
    <t>kus</t>
  </si>
  <si>
    <t>-1345372513</t>
  </si>
  <si>
    <t>8</t>
  </si>
  <si>
    <t>5907050010</t>
  </si>
  <si>
    <t>Dělení kolejnic řezáním nebo rozbroušením soustavy UIC60 nebo R65. Poznámka: 1. V cenách jsou započteny náklady na manipulaci, podložení, označení a provedení řezu kolejnice.</t>
  </si>
  <si>
    <t>1592669948</t>
  </si>
  <si>
    <t>9</t>
  </si>
  <si>
    <t>5906140150</t>
  </si>
  <si>
    <t>Demontáž kolejového roštu koleje v ose koleje pražce betonové tv. UIC60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</si>
  <si>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km</t>
  </si>
  <si>
    <t>-932509239</t>
  </si>
  <si>
    <t>10</t>
  </si>
  <si>
    <t>5906105020</t>
  </si>
  <si>
    <t>Demontáž pražce betonový. Poznámka: 1. V cenách jsou započteny náklady na manipulaci, demontáž, odstrojení do součástí a uložení pražců.</t>
  </si>
  <si>
    <t>-505164249</t>
  </si>
  <si>
    <t>11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</si>
  <si>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</si>
  <si>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</si>
  <si>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-1230468163</t>
  </si>
  <si>
    <t>12</t>
  </si>
  <si>
    <t>5915025010</t>
  </si>
  <si>
    <t>Úprava vrstvy KL po snesení kolejového roštu koleje nebo výhybky. Poznámka: 1. V cenách jsou započteny náklady na rozhrnutí a urovnání KL a terénu z důvodu rušení trati.</t>
  </si>
  <si>
    <t>842962491</t>
  </si>
  <si>
    <t>13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</si>
  <si>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</si>
  <si>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</si>
  <si>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-2121196929</t>
  </si>
  <si>
    <t>14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</si>
  <si>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</si>
  <si>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</si>
  <si>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1610522051</t>
  </si>
  <si>
    <t>M</t>
  </si>
  <si>
    <t>5955101000</t>
  </si>
  <si>
    <t>Kamenivo drcené štěrk frakce 31,5/63 třídy BI</t>
  </si>
  <si>
    <t>t</t>
  </si>
  <si>
    <t>1713042675</t>
  </si>
  <si>
    <t>16</t>
  </si>
  <si>
    <t>5906130340</t>
  </si>
  <si>
    <t>Montáž kolejového roštu v ose koleje pražce betonové vystrojené tv. UIC60 rozdělení "u". Poznámka: 1. V cenách jsou započteny náklady na manipulaci a montáž KR, u pražců dřevěných nevystrojených i na vrtání pražců. 2. V cenách nejsou obsaženy náklady na dodávku materiálu.</t>
  </si>
  <si>
    <t>-312219133</t>
  </si>
  <si>
    <t>17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</si>
  <si>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</si>
  <si>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</si>
  <si>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1428355536</t>
  </si>
  <si>
    <t>18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</si>
  <si>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</si>
  <si>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</si>
  <si>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-1533127482</t>
  </si>
  <si>
    <t>19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</si>
  <si>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</si>
  <si>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</si>
  <si>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</si>
  <si>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-348300790</t>
  </si>
  <si>
    <t>20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</si>
  <si>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</si>
  <si>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</si>
  <si>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1211412203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</si>
  <si>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</si>
  <si>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</si>
  <si>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100205336</t>
  </si>
  <si>
    <t>22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</si>
  <si>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</si>
  <si>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</si>
  <si>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-1814710904</t>
  </si>
  <si>
    <t>23</t>
  </si>
  <si>
    <t>5907055020</t>
  </si>
  <si>
    <t>Vrtání kolejnic otvor o průměru přes 10 do 23 mm. Poznámka: 1. V cenách jsou započteny náklady na manipulaci, podložení, označení a provedení vrtu ve stojině kolejnice.</t>
  </si>
  <si>
    <t>1145300540</t>
  </si>
  <si>
    <t>24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</si>
  <si>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</si>
  <si>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</si>
  <si>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</si>
  <si>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-718108197</t>
  </si>
  <si>
    <t>25</t>
  </si>
  <si>
    <t>5958125000</t>
  </si>
  <si>
    <t>Komplety s antikorozní úpravou Skl 14 (svěrka Skl14, vrtule R1, podložka Uls7)</t>
  </si>
  <si>
    <t>1324657874</t>
  </si>
  <si>
    <t>26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</si>
  <si>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</si>
  <si>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</si>
  <si>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-1281965986</t>
  </si>
  <si>
    <t>27</t>
  </si>
  <si>
    <t>5963101003</t>
  </si>
  <si>
    <t>Přejezd celopryžový pro zatížené komunikace se závěrnou zídkou tv. T - atypické vnější panely (snížené a zvýšené)</t>
  </si>
  <si>
    <t>-68972546</t>
  </si>
  <si>
    <t>28</t>
  </si>
  <si>
    <t>5913030030</t>
  </si>
  <si>
    <t>Montáž dílů přejezdu celopryžového v koleji náběhový klín. Poznámka: 1. V cenách jsou započteny náklady na montáž dílů. 2. V cenách nejsou obsaženy náklady na dodávku materiálu.</t>
  </si>
  <si>
    <t>1605674510</t>
  </si>
  <si>
    <t>29</t>
  </si>
  <si>
    <t>5963101060</t>
  </si>
  <si>
    <t>Přejezd celopryžový Strail náběhový klín drážka</t>
  </si>
  <si>
    <t>1585678417</t>
  </si>
  <si>
    <t>30</t>
  </si>
  <si>
    <t>5963101055</t>
  </si>
  <si>
    <t>Přejezd celopryžový Strail náběhový klín pero</t>
  </si>
  <si>
    <t>666923209</t>
  </si>
  <si>
    <t>31</t>
  </si>
  <si>
    <t>5913030080</t>
  </si>
  <si>
    <t>Montáž dílů přejezdu celopryžového v koleji rektifikace. Poznámka: 1. V cenách jsou započteny náklady na montáž dílů. 2. V cenách nejsou obsaženy náklady na dodávku materiálu.</t>
  </si>
  <si>
    <t>996371927</t>
  </si>
  <si>
    <t>32</t>
  </si>
  <si>
    <t>5963101135</t>
  </si>
  <si>
    <t>Přejezd celopryžový Strail pojistka proti posuvu</t>
  </si>
  <si>
    <t>-549343659</t>
  </si>
  <si>
    <t>33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</si>
  <si>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</si>
  <si>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</si>
  <si>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-329113649</t>
  </si>
  <si>
    <t>34</t>
  </si>
  <si>
    <t>5964159000</t>
  </si>
  <si>
    <t>Obrubník krajový</t>
  </si>
  <si>
    <t>1074579481</t>
  </si>
  <si>
    <t>35</t>
  </si>
  <si>
    <t>5964161015</t>
  </si>
  <si>
    <t>Beton lehce zhutnitelný C 20/25;XC2 vyhovuje i XC1 F5 2 365 2 862</t>
  </si>
  <si>
    <t>365717823</t>
  </si>
  <si>
    <t>36</t>
  </si>
  <si>
    <t>5913255020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</si>
  <si>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</si>
  <si>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1267158629</t>
  </si>
  <si>
    <t>37</t>
  </si>
  <si>
    <t>5913255040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</si>
  <si>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</si>
  <si>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1544039783</t>
  </si>
  <si>
    <t>38</t>
  </si>
  <si>
    <t>5963146000</t>
  </si>
  <si>
    <t>Asfaltový beton ACO 11S 50/70 střednězrnný-obrusná vrstva</t>
  </si>
  <si>
    <t>-628325033</t>
  </si>
  <si>
    <t>39</t>
  </si>
  <si>
    <t>5963146010</t>
  </si>
  <si>
    <t>Asfaltový beton ACL 16S 50/70 hrubozrnný-ložní vrstva</t>
  </si>
  <si>
    <t>-1156153418</t>
  </si>
  <si>
    <t>40</t>
  </si>
  <si>
    <t>5963146020</t>
  </si>
  <si>
    <t>Asfaltový beton ACP 16S 50/70 středněznný-podkladní vrstva</t>
  </si>
  <si>
    <t>-117272569</t>
  </si>
  <si>
    <t>41</t>
  </si>
  <si>
    <t>5955101020</t>
  </si>
  <si>
    <t>Kamenivo drcené štěrkodrť frakce 0/32</t>
  </si>
  <si>
    <t>-1846389193</t>
  </si>
  <si>
    <t>42</t>
  </si>
  <si>
    <t>5913245010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</si>
  <si>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</si>
  <si>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-740328090</t>
  </si>
  <si>
    <t>43</t>
  </si>
  <si>
    <t>5963152000</t>
  </si>
  <si>
    <t>Asfaltová zálivka pro trhliny a spáry</t>
  </si>
  <si>
    <t>kg</t>
  </si>
  <si>
    <t>-695467874</t>
  </si>
  <si>
    <t>44</t>
  </si>
  <si>
    <t>5963155005</t>
  </si>
  <si>
    <t>Asfaltová páska těsnící</t>
  </si>
  <si>
    <t>1487084675</t>
  </si>
  <si>
    <t>OST</t>
  </si>
  <si>
    <t>Ostatní</t>
  </si>
  <si>
    <t>45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</si>
  <si>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</si>
  <si>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</si>
  <si>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</si>
  <si>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-81177491</t>
  </si>
  <si>
    <t>46</t>
  </si>
  <si>
    <t>7497351560</t>
  </si>
  <si>
    <t>Montáž přímého ukolejnění na elektrizovaných tratích nebo v kolejových obvodech</t>
  </si>
  <si>
    <t>-366897812</t>
  </si>
  <si>
    <t>47</t>
  </si>
  <si>
    <t>7592007120</t>
  </si>
  <si>
    <t>Demontáž informačního bodu MIB 6</t>
  </si>
  <si>
    <t>351587027</t>
  </si>
  <si>
    <t>48</t>
  </si>
  <si>
    <t>7592005120</t>
  </si>
  <si>
    <t>Montáž informačního bodu MIB 6 - uložení a připevnění na určené místo, seřízení, přezkoušení</t>
  </si>
  <si>
    <t>227234507</t>
  </si>
  <si>
    <t>49</t>
  </si>
  <si>
    <t>7592005162</t>
  </si>
  <si>
    <t>Montáž balízy do kolejiště pomocí systému Vortok</t>
  </si>
  <si>
    <t>448926684</t>
  </si>
  <si>
    <t>50</t>
  </si>
  <si>
    <t>7592007162</t>
  </si>
  <si>
    <t>Demontáž balízy upevněné pomocí systému Vortok</t>
  </si>
  <si>
    <t>1483930454</t>
  </si>
  <si>
    <t>51</t>
  </si>
  <si>
    <t>7594105012</t>
  </si>
  <si>
    <t>Odpojení a zpětné připojení lan ke stojánku KSL - včetně odpojení a připevnění lanového propojení na pražce nebo montážní trámky</t>
  </si>
  <si>
    <t>-447413060</t>
  </si>
  <si>
    <t>52</t>
  </si>
  <si>
    <t>9902300100</t>
  </si>
  <si>
    <t>Nový štěrk - 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</si>
  <si>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861927354</t>
  </si>
  <si>
    <t>53</t>
  </si>
  <si>
    <t>9902300300</t>
  </si>
  <si>
    <t>Štěrk, asfalty, suť na skládku - 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</si>
  <si>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-2116384061</t>
  </si>
  <si>
    <t>54</t>
  </si>
  <si>
    <t>9902300400</t>
  </si>
  <si>
    <t>Nový asfalt - 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</si>
  <si>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234391170</t>
  </si>
  <si>
    <t>55</t>
  </si>
  <si>
    <t>9902400100</t>
  </si>
  <si>
    <t>Kolejnice na skládku - Doprava jednosměrná (např. nakupovaného materiálu) mechanizací o nosnosti přes 3,5 t objemnějšího kusového materiálu (prefabrikátů, stožárů, výhybek, rozvaděčů, vybouraných hmot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</si>
  <si>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-1881372267</t>
  </si>
  <si>
    <t>56</t>
  </si>
  <si>
    <t>9902400200</t>
  </si>
  <si>
    <t>Nové pražce a kolejnice - Doprava jednosměrná (např. nakupovaného materiálu) mechanizací o nosnosti přes 3,5 t objemnějšího kusového materiálu (prefabrikátů, stožárů, výhybek, rozvaděčů, vybouraných hmot atd.) do 20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</si>
  <si>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613989396</t>
  </si>
  <si>
    <t>57</t>
  </si>
  <si>
    <t>9902400400</t>
  </si>
  <si>
    <t>Pražce a pryžové součásti na likvidaci - Doprava jednosměrná (např. nakupovaného materiálu) mechanizací o nosnosti přes 3,5 t objemnějšího kusového materiálu (prefabrikátů, stožárů, výhybek, rozvaděčů, vybouraných hmot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</si>
  <si>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-729314043</t>
  </si>
  <si>
    <t>58</t>
  </si>
  <si>
    <t>9902401200</t>
  </si>
  <si>
    <t>Přejezdová konstrukce - 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</si>
  <si>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-374095266</t>
  </si>
  <si>
    <t>59</t>
  </si>
  <si>
    <t>9902900200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</si>
  <si>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</si>
  <si>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-239730628</t>
  </si>
  <si>
    <t>60</t>
  </si>
  <si>
    <t>9903100100</t>
  </si>
  <si>
    <t xml:space="preserve">Dvoucestný bagr - 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</si>
  <si>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-1677821822</t>
  </si>
  <si>
    <t>61</t>
  </si>
  <si>
    <t>9903200200</t>
  </si>
  <si>
    <t xml:space="preserve">2 x ASP, 2 x SSP -  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</si>
  <si>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805634202</t>
  </si>
  <si>
    <t>62</t>
  </si>
  <si>
    <t>9909000100</t>
  </si>
  <si>
    <t xml:space="preserve">Poplatek za uložení suti nebo hmot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</si>
  <si>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1466538973</t>
  </si>
  <si>
    <t>63</t>
  </si>
  <si>
    <t>9909000110</t>
  </si>
  <si>
    <t xml:space="preserve"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</si>
  <si>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1194774593</t>
  </si>
  <si>
    <t>64</t>
  </si>
  <si>
    <t>9909000400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</si>
  <si>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</si>
  <si>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-1734483468</t>
  </si>
  <si>
    <t>65</t>
  </si>
  <si>
    <t>9909000500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</si>
  <si>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</si>
  <si>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-531223784</t>
  </si>
  <si>
    <t>66</t>
  </si>
  <si>
    <t>9909000600</t>
  </si>
  <si>
    <t xml:space="preserve">Poplatek za recyklaci odpadu (asfaltové směsi, kusový beton)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</si>
  <si>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-1209548196</t>
  </si>
  <si>
    <t>VRN</t>
  </si>
  <si>
    <t>Vedlejší rozpočtové náklady</t>
  </si>
  <si>
    <t>67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</si>
  <si>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</si>
  <si>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</si>
  <si>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1365866853</t>
  </si>
  <si>
    <t>01.2 - Přejezd P6828 km 226,755 Svitavy-Lány</t>
  </si>
  <si>
    <t>Svitavy-Lány</t>
  </si>
  <si>
    <t>427123331</t>
  </si>
  <si>
    <t>Přejezd celopryžový pro zatížené komunikace se závěrnou zídkou tv. T</t>
  </si>
  <si>
    <t>230780637</t>
  </si>
  <si>
    <t>-1025272724</t>
  </si>
  <si>
    <t>1647368708</t>
  </si>
  <si>
    <t>1153635272</t>
  </si>
  <si>
    <t>2112605679</t>
  </si>
  <si>
    <t>2078514617</t>
  </si>
  <si>
    <t>1876853967</t>
  </si>
  <si>
    <t>Nový štěrk - 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</si>
  <si>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9902300500</t>
  </si>
  <si>
    <t>Nový asfalt - 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</si>
  <si>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1153571487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</si>
  <si>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</si>
  <si>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</si>
  <si>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-1972030128</t>
  </si>
  <si>
    <t>02.1 - VON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</si>
  <si>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</si>
  <si>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</si>
  <si>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1554605944</t>
  </si>
  <si>
    <t>022101001</t>
  </si>
  <si>
    <t>Geodetické práce Geodetické práce před opravou</t>
  </si>
  <si>
    <t>kpl</t>
  </si>
  <si>
    <t>-1009673075</t>
  </si>
  <si>
    <t>022101011</t>
  </si>
  <si>
    <t>Geodetické práce Geodetické práce v průběhu opravy</t>
  </si>
  <si>
    <t>-903292693</t>
  </si>
  <si>
    <t>022101021</t>
  </si>
  <si>
    <t>Geodetické práce Geodetické práce po ukončení opravy</t>
  </si>
  <si>
    <t>550904880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</si>
  <si>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</si>
  <si>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</si>
  <si>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996243581</t>
  </si>
  <si>
    <t>023121001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</si>
  <si>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</si>
  <si>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-1562130755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</si>
  <si>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</si>
  <si>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</si>
  <si>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940894714</t>
  </si>
  <si>
    <t>031101031</t>
  </si>
  <si>
    <t>Pronájem ploch, WC, kancelář - 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</si>
  <si>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-266359428</t>
  </si>
  <si>
    <t>033111001</t>
  </si>
  <si>
    <t>Uzavírka přejezdů včetně osazení zábran - Provozní vlivy Výluka silničního provozu se zajištěním objížďky</t>
  </si>
  <si>
    <t>ks</t>
  </si>
  <si>
    <t>-942368678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</si>
  <si>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</si>
  <si>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</si>
  <si>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-1342760672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</si>
</sst>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2021_03_bo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přejezdů v úseku Skalice nad Svitavou - Letovice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Svitávka, Svitavy-Lány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21. 12. 2020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OŘ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76</v>
      </c>
      <c r="BT94" s="114" t="s">
        <v>77</v>
      </c>
      <c r="BU94" s="115" t="s">
        <v>78</v>
      </c>
      <c r="BV94" s="114" t="s">
        <v>79</v>
      </c>
      <c r="BW94" s="114" t="s">
        <v>5</v>
      </c>
      <c r="BX94" s="114" t="s">
        <v>80</v>
      </c>
      <c r="CL94" s="114" t="s">
        <v>1</v>
      </c>
    </row>
    <row r="95" s="7" customFormat="1" ht="16.5" customHeight="1">
      <c r="A95" s="116" t="s">
        <v>81</v>
      </c>
      <c r="B95" s="117"/>
      <c r="C95" s="118"/>
      <c r="D95" s="119" t="s">
        <v>82</v>
      </c>
      <c r="E95" s="119"/>
      <c r="F95" s="119"/>
      <c r="G95" s="119"/>
      <c r="H95" s="119"/>
      <c r="I95" s="120"/>
      <c r="J95" s="119" t="s">
        <v>83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'01.1 - Přejezd P6811 km 1...'!J30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84</v>
      </c>
      <c r="AR95" s="123"/>
      <c r="AS95" s="124">
        <v>0</v>
      </c>
      <c r="AT95" s="125">
        <f>ROUND(SUM(AV95:AW95),2)</f>
        <v>0</v>
      </c>
      <c r="AU95" s="126">
        <f>'01.1 - Přejezd P6811 km 1...'!P120</f>
        <v>0</v>
      </c>
      <c r="AV95" s="125">
        <f>'01.1 - Přejezd P6811 km 1...'!J33</f>
        <v>0</v>
      </c>
      <c r="AW95" s="125">
        <f>'01.1 - Přejezd P6811 km 1...'!J34</f>
        <v>0</v>
      </c>
      <c r="AX95" s="125">
        <f>'01.1 - Přejezd P6811 km 1...'!J35</f>
        <v>0</v>
      </c>
      <c r="AY95" s="125">
        <f>'01.1 - Přejezd P6811 km 1...'!J36</f>
        <v>0</v>
      </c>
      <c r="AZ95" s="125">
        <f>'01.1 - Přejezd P6811 km 1...'!F33</f>
        <v>0</v>
      </c>
      <c r="BA95" s="125">
        <f>'01.1 - Přejezd P6811 km 1...'!F34</f>
        <v>0</v>
      </c>
      <c r="BB95" s="125">
        <f>'01.1 - Přejezd P6811 km 1...'!F35</f>
        <v>0</v>
      </c>
      <c r="BC95" s="125">
        <f>'01.1 - Přejezd P6811 km 1...'!F36</f>
        <v>0</v>
      </c>
      <c r="BD95" s="127">
        <f>'01.1 - Přejezd P6811 km 1...'!F37</f>
        <v>0</v>
      </c>
      <c r="BE95" s="7"/>
      <c r="BT95" s="128" t="s">
        <v>85</v>
      </c>
      <c r="BV95" s="128" t="s">
        <v>79</v>
      </c>
      <c r="BW95" s="128" t="s">
        <v>86</v>
      </c>
      <c r="BX95" s="128" t="s">
        <v>5</v>
      </c>
      <c r="CL95" s="128" t="s">
        <v>1</v>
      </c>
      <c r="CM95" s="128" t="s">
        <v>87</v>
      </c>
    </row>
    <row r="96" s="7" customFormat="1" ht="16.5" customHeight="1">
      <c r="A96" s="116" t="s">
        <v>81</v>
      </c>
      <c r="B96" s="117"/>
      <c r="C96" s="118"/>
      <c r="D96" s="119" t="s">
        <v>88</v>
      </c>
      <c r="E96" s="119"/>
      <c r="F96" s="119"/>
      <c r="G96" s="119"/>
      <c r="H96" s="119"/>
      <c r="I96" s="120"/>
      <c r="J96" s="119" t="s">
        <v>89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'01.2 - Přejezd P6828 km 2...'!J30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84</v>
      </c>
      <c r="AR96" s="123"/>
      <c r="AS96" s="124">
        <v>0</v>
      </c>
      <c r="AT96" s="125">
        <f>ROUND(SUM(AV96:AW96),2)</f>
        <v>0</v>
      </c>
      <c r="AU96" s="126">
        <f>'01.2 - Přejezd P6828 km 2...'!P120</f>
        <v>0</v>
      </c>
      <c r="AV96" s="125">
        <f>'01.2 - Přejezd P6828 km 2...'!J33</f>
        <v>0</v>
      </c>
      <c r="AW96" s="125">
        <f>'01.2 - Přejezd P6828 km 2...'!J34</f>
        <v>0</v>
      </c>
      <c r="AX96" s="125">
        <f>'01.2 - Přejezd P6828 km 2...'!J35</f>
        <v>0</v>
      </c>
      <c r="AY96" s="125">
        <f>'01.2 - Přejezd P6828 km 2...'!J36</f>
        <v>0</v>
      </c>
      <c r="AZ96" s="125">
        <f>'01.2 - Přejezd P6828 km 2...'!F33</f>
        <v>0</v>
      </c>
      <c r="BA96" s="125">
        <f>'01.2 - Přejezd P6828 km 2...'!F34</f>
        <v>0</v>
      </c>
      <c r="BB96" s="125">
        <f>'01.2 - Přejezd P6828 km 2...'!F35</f>
        <v>0</v>
      </c>
      <c r="BC96" s="125">
        <f>'01.2 - Přejezd P6828 km 2...'!F36</f>
        <v>0</v>
      </c>
      <c r="BD96" s="127">
        <f>'01.2 - Přejezd P6828 km 2...'!F37</f>
        <v>0</v>
      </c>
      <c r="BE96" s="7"/>
      <c r="BT96" s="128" t="s">
        <v>85</v>
      </c>
      <c r="BV96" s="128" t="s">
        <v>79</v>
      </c>
      <c r="BW96" s="128" t="s">
        <v>90</v>
      </c>
      <c r="BX96" s="128" t="s">
        <v>5</v>
      </c>
      <c r="CL96" s="128" t="s">
        <v>1</v>
      </c>
      <c r="CM96" s="128" t="s">
        <v>87</v>
      </c>
    </row>
    <row r="97" s="7" customFormat="1" ht="16.5" customHeight="1">
      <c r="A97" s="116" t="s">
        <v>81</v>
      </c>
      <c r="B97" s="117"/>
      <c r="C97" s="118"/>
      <c r="D97" s="119" t="s">
        <v>91</v>
      </c>
      <c r="E97" s="119"/>
      <c r="F97" s="119"/>
      <c r="G97" s="119"/>
      <c r="H97" s="119"/>
      <c r="I97" s="120"/>
      <c r="J97" s="119" t="s">
        <v>92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'02.1 - VON'!J30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84</v>
      </c>
      <c r="AR97" s="123"/>
      <c r="AS97" s="129">
        <v>0</v>
      </c>
      <c r="AT97" s="130">
        <f>ROUND(SUM(AV97:AW97),2)</f>
        <v>0</v>
      </c>
      <c r="AU97" s="131">
        <f>'02.1 - VON'!P117</f>
        <v>0</v>
      </c>
      <c r="AV97" s="130">
        <f>'02.1 - VON'!J33</f>
        <v>0</v>
      </c>
      <c r="AW97" s="130">
        <f>'02.1 - VON'!J34</f>
        <v>0</v>
      </c>
      <c r="AX97" s="130">
        <f>'02.1 - VON'!J35</f>
        <v>0</v>
      </c>
      <c r="AY97" s="130">
        <f>'02.1 - VON'!J36</f>
        <v>0</v>
      </c>
      <c r="AZ97" s="130">
        <f>'02.1 - VON'!F33</f>
        <v>0</v>
      </c>
      <c r="BA97" s="130">
        <f>'02.1 - VON'!F34</f>
        <v>0</v>
      </c>
      <c r="BB97" s="130">
        <f>'02.1 - VON'!F35</f>
        <v>0</v>
      </c>
      <c r="BC97" s="130">
        <f>'02.1 - VON'!F36</f>
        <v>0</v>
      </c>
      <c r="BD97" s="132">
        <f>'02.1 - VON'!F37</f>
        <v>0</v>
      </c>
      <c r="BE97" s="7"/>
      <c r="BT97" s="128" t="s">
        <v>85</v>
      </c>
      <c r="BV97" s="128" t="s">
        <v>79</v>
      </c>
      <c r="BW97" s="128" t="s">
        <v>93</v>
      </c>
      <c r="BX97" s="128" t="s">
        <v>5</v>
      </c>
      <c r="CL97" s="128" t="s">
        <v>1</v>
      </c>
      <c r="CM97" s="128" t="s">
        <v>87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M2MDtfRC1RwXMLwN60Q/rHBVXMvD7I2UgcM21RGOUSmbmuSjvvlRlezIk+MBzsHVd6bmkUWcoKYm8H6Z9vT22w==" hashValue="lnaOMAmtkDoVYzpW/kLeYn92+nJTCQPZsDfXjlFCZ0G5WFd3iG2nkBVwpEBhNTMGOnqo5ClJpOlEn60/LM/Q4w==" algorithmName="SHA-512" password="C71F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.1 - Přejezd P6811 km 1...'!C2" display="/"/>
    <hyperlink ref="A96" location="'01.2 - Přejezd P6828 km 2...'!C2" display="/"/>
    <hyperlink ref="A97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přejezdů v úseku Skalice nad Svitavou - Letovice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97</v>
      </c>
      <c r="G12" s="35"/>
      <c r="H12" s="35"/>
      <c r="I12" s="137" t="s">
        <v>22</v>
      </c>
      <c r="J12" s="141" t="str">
        <f>'Rekapitulace zakázky'!AN8</f>
        <v>21. 12. 2020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ROUND((SUM(BE120:BE191)),  2)</f>
        <v>0</v>
      </c>
      <c r="G33" s="35"/>
      <c r="H33" s="35"/>
      <c r="I33" s="152">
        <v>0.20999999999999999</v>
      </c>
      <c r="J33" s="151">
        <f>ROUND(((SUM(BE120:BE191))*I33),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ROUND((SUM(BF120:BF191)),  2)</f>
        <v>0</v>
      </c>
      <c r="G34" s="35"/>
      <c r="H34" s="35"/>
      <c r="I34" s="152">
        <v>0.14999999999999999</v>
      </c>
      <c r="J34" s="151">
        <f>ROUND(((SUM(BF120:BF191))*I34),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ROUND((SUM(BG120:BG191)),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ROUND((SUM(BH120:BH191)),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ROUND((SUM(BI120:BI191)),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přejezdů v úseku Skalice nad Svitavou - Letovice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01.1 - Přejezd P6811 km 195,975 Svitávka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Svitávka</v>
      </c>
      <c r="G89" s="37"/>
      <c r="H89" s="37"/>
      <c r="I89" s="29" t="s">
        <v>22</v>
      </c>
      <c r="J89" s="76" t="str">
        <f>IF(J12="","",J12)</f>
        <v>21. 12. 2020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J167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106</v>
      </c>
      <c r="E100" s="179"/>
      <c r="F100" s="179"/>
      <c r="G100" s="179"/>
      <c r="H100" s="179"/>
      <c r="I100" s="179"/>
      <c r="J100" s="180">
        <f>J190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Oprava přejezdů v úseku Skalice nad Svitavou - Letovice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01.1 - Přejezd P6811 km 195,975 Svitávka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Svitávka</v>
      </c>
      <c r="G114" s="37"/>
      <c r="H114" s="37"/>
      <c r="I114" s="29" t="s">
        <v>22</v>
      </c>
      <c r="J114" s="76" t="str">
        <f>IF(J12="","",J12)</f>
        <v>21. 12. 2020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Správa železnic, OŘ Brno</v>
      </c>
      <c r="G116" s="37"/>
      <c r="H116" s="37"/>
      <c r="I116" s="29" t="s">
        <v>32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IF(E18="","",E18)</f>
        <v>Vyplň údaj</v>
      </c>
      <c r="G117" s="37"/>
      <c r="H117" s="37"/>
      <c r="I117" s="29" t="s">
        <v>35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108</v>
      </c>
      <c r="D119" s="191" t="s">
        <v>62</v>
      </c>
      <c r="E119" s="191" t="s">
        <v>58</v>
      </c>
      <c r="F119" s="191" t="s">
        <v>59</v>
      </c>
      <c r="G119" s="191" t="s">
        <v>109</v>
      </c>
      <c r="H119" s="191" t="s">
        <v>110</v>
      </c>
      <c r="I119" s="191" t="s">
        <v>111</v>
      </c>
      <c r="J119" s="191" t="s">
        <v>100</v>
      </c>
      <c r="K119" s="192" t="s">
        <v>112</v>
      </c>
      <c r="L119" s="193"/>
      <c r="M119" s="97" t="s">
        <v>1</v>
      </c>
      <c r="N119" s="98" t="s">
        <v>41</v>
      </c>
      <c r="O119" s="98" t="s">
        <v>113</v>
      </c>
      <c r="P119" s="98" t="s">
        <v>114</v>
      </c>
      <c r="Q119" s="98" t="s">
        <v>115</v>
      </c>
      <c r="R119" s="98" t="s">
        <v>116</v>
      </c>
      <c r="S119" s="98" t="s">
        <v>117</v>
      </c>
      <c r="T119" s="99" t="s">
        <v>118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119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P121+P167+P190</f>
        <v>0</v>
      </c>
      <c r="Q120" s="101"/>
      <c r="R120" s="196">
        <f>R121+R167+R190</f>
        <v>664.13319999999999</v>
      </c>
      <c r="S120" s="101"/>
      <c r="T120" s="197">
        <f>T121+T167+T190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102</v>
      </c>
      <c r="BK120" s="198">
        <f>BK121+BK167+BK190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120</v>
      </c>
      <c r="F121" s="202" t="s">
        <v>121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664.13319999999999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122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123</v>
      </c>
      <c r="F122" s="213" t="s">
        <v>124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SUM(P123:P166)</f>
        <v>0</v>
      </c>
      <c r="Q122" s="207"/>
      <c r="R122" s="208">
        <f>SUM(R123:R166)</f>
        <v>664.13319999999999</v>
      </c>
      <c r="S122" s="207"/>
      <c r="T122" s="209">
        <f>SUM(T123:T166)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122</v>
      </c>
      <c r="BK122" s="212">
        <f>SUM(BK123:BK166)</f>
        <v>0</v>
      </c>
    </row>
    <row r="123" s="2" customFormat="1" ht="24.15" customHeight="1">
      <c r="A123" s="35"/>
      <c r="B123" s="36"/>
      <c r="C123" s="215" t="s">
        <v>85</v>
      </c>
      <c r="D123" s="215" t="s">
        <v>125</v>
      </c>
      <c r="E123" s="216" t="s">
        <v>126</v>
      </c>
      <c r="F123" s="217" t="s">
        <v>127</v>
      </c>
      <c r="G123" s="218" t="s">
        <v>128</v>
      </c>
      <c r="H123" s="219">
        <v>13</v>
      </c>
      <c r="I123" s="220"/>
      <c r="J123" s="221">
        <f>ROUND(I123*H123,2)</f>
        <v>0</v>
      </c>
      <c r="K123" s="217" t="s">
        <v>129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130</v>
      </c>
      <c r="AT123" s="226" t="s">
        <v>125</v>
      </c>
      <c r="AU123" s="226" t="s">
        <v>87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130</v>
      </c>
      <c r="BM123" s="226" t="s">
        <v>131</v>
      </c>
    </row>
    <row r="124" s="2" customFormat="1" ht="24.15" customHeight="1">
      <c r="A124" s="35"/>
      <c r="B124" s="36"/>
      <c r="C124" s="215" t="s">
        <v>87</v>
      </c>
      <c r="D124" s="215" t="s">
        <v>125</v>
      </c>
      <c r="E124" s="216" t="s">
        <v>132</v>
      </c>
      <c r="F124" s="217" t="s">
        <v>133</v>
      </c>
      <c r="G124" s="218" t="s">
        <v>128</v>
      </c>
      <c r="H124" s="219">
        <v>16.800000000000001</v>
      </c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130</v>
      </c>
      <c r="AT124" s="226" t="s">
        <v>125</v>
      </c>
      <c r="AU124" s="226" t="s">
        <v>87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130</v>
      </c>
      <c r="BM124" s="226" t="s">
        <v>134</v>
      </c>
    </row>
    <row r="125" s="2" customFormat="1" ht="24.15" customHeight="1">
      <c r="A125" s="35"/>
      <c r="B125" s="36"/>
      <c r="C125" s="215" t="s">
        <v>135</v>
      </c>
      <c r="D125" s="215" t="s">
        <v>125</v>
      </c>
      <c r="E125" s="216" t="s">
        <v>136</v>
      </c>
      <c r="F125" s="217" t="s">
        <v>137</v>
      </c>
      <c r="G125" s="218" t="s">
        <v>128</v>
      </c>
      <c r="H125" s="219">
        <v>4</v>
      </c>
      <c r="I125" s="220"/>
      <c r="J125" s="221">
        <f>ROUND(I125*H125,2)</f>
        <v>0</v>
      </c>
      <c r="K125" s="217" t="s">
        <v>129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130</v>
      </c>
      <c r="AT125" s="226" t="s">
        <v>125</v>
      </c>
      <c r="AU125" s="226" t="s">
        <v>87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130</v>
      </c>
      <c r="BM125" s="226" t="s">
        <v>138</v>
      </c>
    </row>
    <row r="126" s="2" customFormat="1" ht="24.15" customHeight="1">
      <c r="A126" s="35"/>
      <c r="B126" s="36"/>
      <c r="C126" s="215" t="s">
        <v>130</v>
      </c>
      <c r="D126" s="215" t="s">
        <v>125</v>
      </c>
      <c r="E126" s="216" t="s">
        <v>139</v>
      </c>
      <c r="F126" s="217" t="s">
        <v>140</v>
      </c>
      <c r="G126" s="218" t="s">
        <v>141</v>
      </c>
      <c r="H126" s="219">
        <v>80</v>
      </c>
      <c r="I126" s="220"/>
      <c r="J126" s="221">
        <f>ROUND(I126*H126,2)</f>
        <v>0</v>
      </c>
      <c r="K126" s="217" t="s">
        <v>129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130</v>
      </c>
      <c r="AT126" s="226" t="s">
        <v>125</v>
      </c>
      <c r="AU126" s="226" t="s">
        <v>87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130</v>
      </c>
      <c r="BM126" s="226" t="s">
        <v>142</v>
      </c>
    </row>
    <row r="127" s="2" customFormat="1" ht="24.15" customHeight="1">
      <c r="A127" s="35"/>
      <c r="B127" s="36"/>
      <c r="C127" s="215" t="s">
        <v>123</v>
      </c>
      <c r="D127" s="215" t="s">
        <v>125</v>
      </c>
      <c r="E127" s="216" t="s">
        <v>143</v>
      </c>
      <c r="F127" s="217" t="s">
        <v>144</v>
      </c>
      <c r="G127" s="218" t="s">
        <v>141</v>
      </c>
      <c r="H127" s="219">
        <v>40</v>
      </c>
      <c r="I127" s="220"/>
      <c r="J127" s="221">
        <f>ROUND(I127*H127,2)</f>
        <v>0</v>
      </c>
      <c r="K127" s="217" t="s">
        <v>129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87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130</v>
      </c>
      <c r="BM127" s="226" t="s">
        <v>145</v>
      </c>
    </row>
    <row r="128" s="2" customFormat="1" ht="37.8" customHeight="1">
      <c r="A128" s="35"/>
      <c r="B128" s="36"/>
      <c r="C128" s="215" t="s">
        <v>146</v>
      </c>
      <c r="D128" s="215" t="s">
        <v>125</v>
      </c>
      <c r="E128" s="216" t="s">
        <v>147</v>
      </c>
      <c r="F128" s="217" t="s">
        <v>148</v>
      </c>
      <c r="G128" s="218" t="s">
        <v>149</v>
      </c>
      <c r="H128" s="219">
        <v>15</v>
      </c>
      <c r="I128" s="220"/>
      <c r="J128" s="221">
        <f>ROUND(I128*H128,2)</f>
        <v>0</v>
      </c>
      <c r="K128" s="217" t="s">
        <v>129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130</v>
      </c>
      <c r="AT128" s="226" t="s">
        <v>125</v>
      </c>
      <c r="AU128" s="226" t="s">
        <v>87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130</v>
      </c>
      <c r="BM128" s="226" t="s">
        <v>150</v>
      </c>
    </row>
    <row r="129" s="2" customFormat="1" ht="24.15" customHeight="1">
      <c r="A129" s="35"/>
      <c r="B129" s="36"/>
      <c r="C129" s="215" t="s">
        <v>151</v>
      </c>
      <c r="D129" s="215" t="s">
        <v>125</v>
      </c>
      <c r="E129" s="216" t="s">
        <v>152</v>
      </c>
      <c r="F129" s="217" t="s">
        <v>153</v>
      </c>
      <c r="G129" s="218" t="s">
        <v>154</v>
      </c>
      <c r="H129" s="219">
        <v>12</v>
      </c>
      <c r="I129" s="220"/>
      <c r="J129" s="221">
        <f>ROUND(I129*H129,2)</f>
        <v>0</v>
      </c>
      <c r="K129" s="217" t="s">
        <v>129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130</v>
      </c>
      <c r="AT129" s="226" t="s">
        <v>125</v>
      </c>
      <c r="AU129" s="226" t="s">
        <v>87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130</v>
      </c>
      <c r="BM129" s="226" t="s">
        <v>155</v>
      </c>
    </row>
    <row r="130" s="2" customFormat="1" ht="24.15" customHeight="1">
      <c r="A130" s="35"/>
      <c r="B130" s="36"/>
      <c r="C130" s="215" t="s">
        <v>156</v>
      </c>
      <c r="D130" s="215" t="s">
        <v>125</v>
      </c>
      <c r="E130" s="216" t="s">
        <v>157</v>
      </c>
      <c r="F130" s="217" t="s">
        <v>158</v>
      </c>
      <c r="G130" s="218" t="s">
        <v>154</v>
      </c>
      <c r="H130" s="219">
        <v>12</v>
      </c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130</v>
      </c>
      <c r="AT130" s="226" t="s">
        <v>125</v>
      </c>
      <c r="AU130" s="226" t="s">
        <v>87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130</v>
      </c>
      <c r="BM130" s="226" t="s">
        <v>159</v>
      </c>
    </row>
    <row r="131" s="2" customFormat="1" ht="49.05" customHeight="1">
      <c r="A131" s="35"/>
      <c r="B131" s="36"/>
      <c r="C131" s="215" t="s">
        <v>160</v>
      </c>
      <c r="D131" s="215" t="s">
        <v>125</v>
      </c>
      <c r="E131" s="216" t="s">
        <v>161</v>
      </c>
      <c r="F131" s="217" t="s">
        <v>162</v>
      </c>
      <c r="G131" s="218" t="s">
        <v>163</v>
      </c>
      <c r="H131" s="219">
        <v>0.050000000000000003</v>
      </c>
      <c r="I131" s="220"/>
      <c r="J131" s="221">
        <f>ROUND(I131*H131,2)</f>
        <v>0</v>
      </c>
      <c r="K131" s="217" t="s">
        <v>129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130</v>
      </c>
      <c r="AT131" s="226" t="s">
        <v>125</v>
      </c>
      <c r="AU131" s="226" t="s">
        <v>87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130</v>
      </c>
      <c r="BM131" s="226" t="s">
        <v>164</v>
      </c>
    </row>
    <row r="132" s="2" customFormat="1" ht="24.15" customHeight="1">
      <c r="A132" s="35"/>
      <c r="B132" s="36"/>
      <c r="C132" s="215" t="s">
        <v>165</v>
      </c>
      <c r="D132" s="215" t="s">
        <v>125</v>
      </c>
      <c r="E132" s="216" t="s">
        <v>166</v>
      </c>
      <c r="F132" s="217" t="s">
        <v>167</v>
      </c>
      <c r="G132" s="218" t="s">
        <v>154</v>
      </c>
      <c r="H132" s="219">
        <v>84</v>
      </c>
      <c r="I132" s="220"/>
      <c r="J132" s="221">
        <f>ROUND(I132*H132,2)</f>
        <v>0</v>
      </c>
      <c r="K132" s="217" t="s">
        <v>129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130</v>
      </c>
      <c r="AT132" s="226" t="s">
        <v>125</v>
      </c>
      <c r="AU132" s="226" t="s">
        <v>87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130</v>
      </c>
      <c r="BM132" s="226" t="s">
        <v>168</v>
      </c>
    </row>
    <row r="133" s="2" customFormat="1" ht="37.8" customHeight="1">
      <c r="A133" s="35"/>
      <c r="B133" s="36"/>
      <c r="C133" s="215" t="s">
        <v>169</v>
      </c>
      <c r="D133" s="215" t="s">
        <v>125</v>
      </c>
      <c r="E133" s="216" t="s">
        <v>170</v>
      </c>
      <c r="F133" s="217" t="s">
        <v>171</v>
      </c>
      <c r="G133" s="218" t="s">
        <v>149</v>
      </c>
      <c r="H133" s="219">
        <v>125</v>
      </c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130</v>
      </c>
      <c r="AT133" s="226" t="s">
        <v>125</v>
      </c>
      <c r="AU133" s="226" t="s">
        <v>87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130</v>
      </c>
      <c r="BM133" s="226" t="s">
        <v>172</v>
      </c>
    </row>
    <row r="134" s="2" customFormat="1" ht="24.15" customHeight="1">
      <c r="A134" s="35"/>
      <c r="B134" s="36"/>
      <c r="C134" s="215" t="s">
        <v>173</v>
      </c>
      <c r="D134" s="215" t="s">
        <v>125</v>
      </c>
      <c r="E134" s="216" t="s">
        <v>174</v>
      </c>
      <c r="F134" s="217" t="s">
        <v>175</v>
      </c>
      <c r="G134" s="218" t="s">
        <v>141</v>
      </c>
      <c r="H134" s="219">
        <v>226</v>
      </c>
      <c r="I134" s="220"/>
      <c r="J134" s="221">
        <f>ROUND(I134*H134,2)</f>
        <v>0</v>
      </c>
      <c r="K134" s="217" t="s">
        <v>129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125</v>
      </c>
      <c r="AU134" s="226" t="s">
        <v>87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130</v>
      </c>
      <c r="BM134" s="226" t="s">
        <v>176</v>
      </c>
    </row>
    <row r="135" s="2" customFormat="1" ht="62.7" customHeight="1">
      <c r="A135" s="35"/>
      <c r="B135" s="36"/>
      <c r="C135" s="215" t="s">
        <v>177</v>
      </c>
      <c r="D135" s="215" t="s">
        <v>125</v>
      </c>
      <c r="E135" s="216" t="s">
        <v>178</v>
      </c>
      <c r="F135" s="217" t="s">
        <v>179</v>
      </c>
      <c r="G135" s="218" t="s">
        <v>149</v>
      </c>
      <c r="H135" s="219">
        <v>125</v>
      </c>
      <c r="I135" s="220"/>
      <c r="J135" s="221">
        <f>ROUND(I135*H135,2)</f>
        <v>0</v>
      </c>
      <c r="K135" s="217" t="s">
        <v>129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130</v>
      </c>
      <c r="AT135" s="226" t="s">
        <v>125</v>
      </c>
      <c r="AU135" s="226" t="s">
        <v>87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130</v>
      </c>
      <c r="BM135" s="226" t="s">
        <v>180</v>
      </c>
    </row>
    <row r="136" s="2" customFormat="1" ht="37.8" customHeight="1">
      <c r="A136" s="35"/>
      <c r="B136" s="36"/>
      <c r="C136" s="215" t="s">
        <v>181</v>
      </c>
      <c r="D136" s="215" t="s">
        <v>125</v>
      </c>
      <c r="E136" s="216" t="s">
        <v>182</v>
      </c>
      <c r="F136" s="217" t="s">
        <v>183</v>
      </c>
      <c r="G136" s="218" t="s">
        <v>149</v>
      </c>
      <c r="H136" s="219">
        <v>382.5</v>
      </c>
      <c r="I136" s="220"/>
      <c r="J136" s="221">
        <f>ROUND(I136*H136,2)</f>
        <v>0</v>
      </c>
      <c r="K136" s="217" t="s">
        <v>129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130</v>
      </c>
      <c r="AT136" s="226" t="s">
        <v>125</v>
      </c>
      <c r="AU136" s="226" t="s">
        <v>87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130</v>
      </c>
      <c r="BM136" s="226" t="s">
        <v>184</v>
      </c>
    </row>
    <row r="137" s="2" customFormat="1" ht="24.15" customHeight="1">
      <c r="A137" s="35"/>
      <c r="B137" s="36"/>
      <c r="C137" s="228" t="s">
        <v>8</v>
      </c>
      <c r="D137" s="228" t="s">
        <v>185</v>
      </c>
      <c r="E137" s="229" t="s">
        <v>186</v>
      </c>
      <c r="F137" s="230" t="s">
        <v>187</v>
      </c>
      <c r="G137" s="231" t="s">
        <v>188</v>
      </c>
      <c r="H137" s="232">
        <v>612</v>
      </c>
      <c r="I137" s="233"/>
      <c r="J137" s="234">
        <f>ROUND(I137*H137,2)</f>
        <v>0</v>
      </c>
      <c r="K137" s="230" t="s">
        <v>129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1</v>
      </c>
      <c r="R137" s="224">
        <f>Q137*H137</f>
        <v>612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156</v>
      </c>
      <c r="AT137" s="226" t="s">
        <v>185</v>
      </c>
      <c r="AU137" s="226" t="s">
        <v>87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130</v>
      </c>
      <c r="BM137" s="226" t="s">
        <v>189</v>
      </c>
    </row>
    <row r="138" s="2" customFormat="1" ht="37.8" customHeight="1">
      <c r="A138" s="35"/>
      <c r="B138" s="36"/>
      <c r="C138" s="215" t="s">
        <v>190</v>
      </c>
      <c r="D138" s="215" t="s">
        <v>125</v>
      </c>
      <c r="E138" s="216" t="s">
        <v>191</v>
      </c>
      <c r="F138" s="217" t="s">
        <v>192</v>
      </c>
      <c r="G138" s="218" t="s">
        <v>163</v>
      </c>
      <c r="H138" s="219">
        <v>0.050000000000000003</v>
      </c>
      <c r="I138" s="220"/>
      <c r="J138" s="221">
        <f>ROUND(I138*H138,2)</f>
        <v>0</v>
      </c>
      <c r="K138" s="217" t="s">
        <v>129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130</v>
      </c>
      <c r="AT138" s="226" t="s">
        <v>125</v>
      </c>
      <c r="AU138" s="226" t="s">
        <v>87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130</v>
      </c>
      <c r="BM138" s="226" t="s">
        <v>193</v>
      </c>
    </row>
    <row r="139" s="2" customFormat="1" ht="62.7" customHeight="1">
      <c r="A139" s="35"/>
      <c r="B139" s="36"/>
      <c r="C139" s="215" t="s">
        <v>194</v>
      </c>
      <c r="D139" s="215" t="s">
        <v>125</v>
      </c>
      <c r="E139" s="216" t="s">
        <v>195</v>
      </c>
      <c r="F139" s="217" t="s">
        <v>196</v>
      </c>
      <c r="G139" s="218" t="s">
        <v>163</v>
      </c>
      <c r="H139" s="219">
        <v>3.7799999999999998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125</v>
      </c>
      <c r="AU139" s="226" t="s">
        <v>87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130</v>
      </c>
      <c r="BM139" s="226" t="s">
        <v>197</v>
      </c>
    </row>
    <row r="140" s="2" customFormat="1" ht="24.15" customHeight="1">
      <c r="A140" s="35"/>
      <c r="B140" s="36"/>
      <c r="C140" s="215" t="s">
        <v>198</v>
      </c>
      <c r="D140" s="215" t="s">
        <v>125</v>
      </c>
      <c r="E140" s="216" t="s">
        <v>199</v>
      </c>
      <c r="F140" s="217" t="s">
        <v>200</v>
      </c>
      <c r="G140" s="218" t="s">
        <v>163</v>
      </c>
      <c r="H140" s="219">
        <v>0.050000000000000003</v>
      </c>
      <c r="I140" s="220"/>
      <c r="J140" s="221">
        <f>ROUND(I140*H140,2)</f>
        <v>0</v>
      </c>
      <c r="K140" s="217" t="s">
        <v>129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130</v>
      </c>
      <c r="AT140" s="226" t="s">
        <v>125</v>
      </c>
      <c r="AU140" s="226" t="s">
        <v>87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130</v>
      </c>
      <c r="BM140" s="226" t="s">
        <v>201</v>
      </c>
    </row>
    <row r="141" s="2" customFormat="1" ht="49.05" customHeight="1">
      <c r="A141" s="35"/>
      <c r="B141" s="36"/>
      <c r="C141" s="215" t="s">
        <v>202</v>
      </c>
      <c r="D141" s="215" t="s">
        <v>125</v>
      </c>
      <c r="E141" s="216" t="s">
        <v>203</v>
      </c>
      <c r="F141" s="217" t="s">
        <v>204</v>
      </c>
      <c r="G141" s="218" t="s">
        <v>205</v>
      </c>
      <c r="H141" s="219">
        <v>8</v>
      </c>
      <c r="I141" s="220"/>
      <c r="J141" s="221">
        <f>ROUND(I141*H141,2)</f>
        <v>0</v>
      </c>
      <c r="K141" s="217" t="s">
        <v>129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130</v>
      </c>
      <c r="AT141" s="226" t="s">
        <v>125</v>
      </c>
      <c r="AU141" s="226" t="s">
        <v>87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130</v>
      </c>
      <c r="BM141" s="226" t="s">
        <v>206</v>
      </c>
    </row>
    <row r="142" s="2" customFormat="1" ht="49.05" customHeight="1">
      <c r="A142" s="35"/>
      <c r="B142" s="36"/>
      <c r="C142" s="215" t="s">
        <v>207</v>
      </c>
      <c r="D142" s="215" t="s">
        <v>125</v>
      </c>
      <c r="E142" s="216" t="s">
        <v>208</v>
      </c>
      <c r="F142" s="217" t="s">
        <v>209</v>
      </c>
      <c r="G142" s="218" t="s">
        <v>205</v>
      </c>
      <c r="H142" s="219">
        <v>4</v>
      </c>
      <c r="I142" s="220"/>
      <c r="J142" s="221">
        <f>ROUND(I142*H142,2)</f>
        <v>0</v>
      </c>
      <c r="K142" s="217" t="s">
        <v>129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130</v>
      </c>
      <c r="AT142" s="226" t="s">
        <v>125</v>
      </c>
      <c r="AU142" s="226" t="s">
        <v>87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130</v>
      </c>
      <c r="BM142" s="226" t="s">
        <v>210</v>
      </c>
    </row>
    <row r="143" s="2" customFormat="1" ht="49.05" customHeight="1">
      <c r="A143" s="35"/>
      <c r="B143" s="36"/>
      <c r="C143" s="215" t="s">
        <v>7</v>
      </c>
      <c r="D143" s="215" t="s">
        <v>125</v>
      </c>
      <c r="E143" s="216" t="s">
        <v>211</v>
      </c>
      <c r="F143" s="217" t="s">
        <v>212</v>
      </c>
      <c r="G143" s="218" t="s">
        <v>128</v>
      </c>
      <c r="H143" s="219">
        <v>500</v>
      </c>
      <c r="I143" s="220"/>
      <c r="J143" s="221">
        <f>ROUND(I143*H143,2)</f>
        <v>0</v>
      </c>
      <c r="K143" s="217" t="s">
        <v>129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130</v>
      </c>
      <c r="AT143" s="226" t="s">
        <v>125</v>
      </c>
      <c r="AU143" s="226" t="s">
        <v>87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130</v>
      </c>
      <c r="BM143" s="226" t="s">
        <v>213</v>
      </c>
    </row>
    <row r="144" s="2" customFormat="1" ht="49.05" customHeight="1">
      <c r="A144" s="35"/>
      <c r="B144" s="36"/>
      <c r="C144" s="215" t="s">
        <v>214</v>
      </c>
      <c r="D144" s="215" t="s">
        <v>125</v>
      </c>
      <c r="E144" s="216" t="s">
        <v>215</v>
      </c>
      <c r="F144" s="217" t="s">
        <v>216</v>
      </c>
      <c r="G144" s="218" t="s">
        <v>128</v>
      </c>
      <c r="H144" s="219">
        <v>500</v>
      </c>
      <c r="I144" s="220"/>
      <c r="J144" s="221">
        <f>ROUND(I144*H144,2)</f>
        <v>0</v>
      </c>
      <c r="K144" s="217" t="s">
        <v>129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130</v>
      </c>
      <c r="AT144" s="226" t="s">
        <v>125</v>
      </c>
      <c r="AU144" s="226" t="s">
        <v>87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130</v>
      </c>
      <c r="BM144" s="226" t="s">
        <v>217</v>
      </c>
    </row>
    <row r="145" s="2" customFormat="1" ht="24.15" customHeight="1">
      <c r="A145" s="35"/>
      <c r="B145" s="36"/>
      <c r="C145" s="215" t="s">
        <v>218</v>
      </c>
      <c r="D145" s="215" t="s">
        <v>125</v>
      </c>
      <c r="E145" s="216" t="s">
        <v>219</v>
      </c>
      <c r="F145" s="217" t="s">
        <v>220</v>
      </c>
      <c r="G145" s="218" t="s">
        <v>154</v>
      </c>
      <c r="H145" s="219">
        <v>8</v>
      </c>
      <c r="I145" s="220"/>
      <c r="J145" s="221">
        <f>ROUND(I145*H145,2)</f>
        <v>0</v>
      </c>
      <c r="K145" s="217" t="s">
        <v>129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130</v>
      </c>
      <c r="AT145" s="226" t="s">
        <v>125</v>
      </c>
      <c r="AU145" s="226" t="s">
        <v>87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130</v>
      </c>
      <c r="BM145" s="226" t="s">
        <v>221</v>
      </c>
    </row>
    <row r="146" s="2" customFormat="1" ht="37.8" customHeight="1">
      <c r="A146" s="35"/>
      <c r="B146" s="36"/>
      <c r="C146" s="215" t="s">
        <v>222</v>
      </c>
      <c r="D146" s="215" t="s">
        <v>125</v>
      </c>
      <c r="E146" s="216" t="s">
        <v>223</v>
      </c>
      <c r="F146" s="217" t="s">
        <v>224</v>
      </c>
      <c r="G146" s="218" t="s">
        <v>225</v>
      </c>
      <c r="H146" s="219">
        <v>68</v>
      </c>
      <c r="I146" s="220"/>
      <c r="J146" s="221">
        <f>ROUND(I146*H146,2)</f>
        <v>0</v>
      </c>
      <c r="K146" s="217" t="s">
        <v>129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130</v>
      </c>
      <c r="AT146" s="226" t="s">
        <v>125</v>
      </c>
      <c r="AU146" s="226" t="s">
        <v>87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130</v>
      </c>
      <c r="BM146" s="226" t="s">
        <v>226</v>
      </c>
    </row>
    <row r="147" s="2" customFormat="1" ht="24.15" customHeight="1">
      <c r="A147" s="35"/>
      <c r="B147" s="36"/>
      <c r="C147" s="228" t="s">
        <v>227</v>
      </c>
      <c r="D147" s="228" t="s">
        <v>185</v>
      </c>
      <c r="E147" s="229" t="s">
        <v>228</v>
      </c>
      <c r="F147" s="230" t="s">
        <v>229</v>
      </c>
      <c r="G147" s="231" t="s">
        <v>154</v>
      </c>
      <c r="H147" s="232">
        <v>136</v>
      </c>
      <c r="I147" s="233"/>
      <c r="J147" s="234">
        <f>ROUND(I147*H147,2)</f>
        <v>0</v>
      </c>
      <c r="K147" s="230" t="s">
        <v>129</v>
      </c>
      <c r="L147" s="235"/>
      <c r="M147" s="236" t="s">
        <v>1</v>
      </c>
      <c r="N147" s="237" t="s">
        <v>42</v>
      </c>
      <c r="O147" s="88"/>
      <c r="P147" s="224">
        <f>O147*H147</f>
        <v>0</v>
      </c>
      <c r="Q147" s="224">
        <v>0.0010499999999999999</v>
      </c>
      <c r="R147" s="224">
        <f>Q147*H147</f>
        <v>0.14279999999999998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156</v>
      </c>
      <c r="AT147" s="226" t="s">
        <v>185</v>
      </c>
      <c r="AU147" s="226" t="s">
        <v>87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130</v>
      </c>
      <c r="BM147" s="226" t="s">
        <v>230</v>
      </c>
    </row>
    <row r="148" s="2" customFormat="1" ht="37.8" customHeight="1">
      <c r="A148" s="35"/>
      <c r="B148" s="36"/>
      <c r="C148" s="215" t="s">
        <v>231</v>
      </c>
      <c r="D148" s="215" t="s">
        <v>125</v>
      </c>
      <c r="E148" s="216" t="s">
        <v>232</v>
      </c>
      <c r="F148" s="217" t="s">
        <v>233</v>
      </c>
      <c r="G148" s="218" t="s">
        <v>128</v>
      </c>
      <c r="H148" s="219">
        <v>16.800000000000001</v>
      </c>
      <c r="I148" s="220"/>
      <c r="J148" s="221">
        <f>ROUND(I148*H148,2)</f>
        <v>0</v>
      </c>
      <c r="K148" s="217" t="s">
        <v>129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130</v>
      </c>
      <c r="AT148" s="226" t="s">
        <v>125</v>
      </c>
      <c r="AU148" s="226" t="s">
        <v>87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130</v>
      </c>
      <c r="BM148" s="226" t="s">
        <v>234</v>
      </c>
    </row>
    <row r="149" s="2" customFormat="1" ht="24.15" customHeight="1">
      <c r="A149" s="35"/>
      <c r="B149" s="36"/>
      <c r="C149" s="228" t="s">
        <v>235</v>
      </c>
      <c r="D149" s="228" t="s">
        <v>185</v>
      </c>
      <c r="E149" s="229" t="s">
        <v>236</v>
      </c>
      <c r="F149" s="230" t="s">
        <v>237</v>
      </c>
      <c r="G149" s="231" t="s">
        <v>128</v>
      </c>
      <c r="H149" s="232">
        <v>16.800000000000001</v>
      </c>
      <c r="I149" s="233"/>
      <c r="J149" s="234">
        <f>ROUND(I149*H149,2)</f>
        <v>0</v>
      </c>
      <c r="K149" s="230" t="s">
        <v>129</v>
      </c>
      <c r="L149" s="235"/>
      <c r="M149" s="236" t="s">
        <v>1</v>
      </c>
      <c r="N149" s="237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156</v>
      </c>
      <c r="AT149" s="226" t="s">
        <v>185</v>
      </c>
      <c r="AU149" s="226" t="s">
        <v>87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130</v>
      </c>
      <c r="BM149" s="226" t="s">
        <v>238</v>
      </c>
    </row>
    <row r="150" s="2" customFormat="1" ht="24.15" customHeight="1">
      <c r="A150" s="35"/>
      <c r="B150" s="36"/>
      <c r="C150" s="215" t="s">
        <v>239</v>
      </c>
      <c r="D150" s="215" t="s">
        <v>125</v>
      </c>
      <c r="E150" s="216" t="s">
        <v>240</v>
      </c>
      <c r="F150" s="217" t="s">
        <v>241</v>
      </c>
      <c r="G150" s="218" t="s">
        <v>154</v>
      </c>
      <c r="H150" s="219">
        <v>4</v>
      </c>
      <c r="I150" s="220"/>
      <c r="J150" s="221">
        <f>ROUND(I150*H150,2)</f>
        <v>0</v>
      </c>
      <c r="K150" s="217" t="s">
        <v>129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130</v>
      </c>
      <c r="AT150" s="226" t="s">
        <v>125</v>
      </c>
      <c r="AU150" s="226" t="s">
        <v>87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130</v>
      </c>
      <c r="BM150" s="226" t="s">
        <v>242</v>
      </c>
    </row>
    <row r="151" s="2" customFormat="1" ht="24.15" customHeight="1">
      <c r="A151" s="35"/>
      <c r="B151" s="36"/>
      <c r="C151" s="228" t="s">
        <v>243</v>
      </c>
      <c r="D151" s="228" t="s">
        <v>185</v>
      </c>
      <c r="E151" s="229" t="s">
        <v>244</v>
      </c>
      <c r="F151" s="230" t="s">
        <v>245</v>
      </c>
      <c r="G151" s="231" t="s">
        <v>154</v>
      </c>
      <c r="H151" s="232">
        <v>2</v>
      </c>
      <c r="I151" s="233"/>
      <c r="J151" s="234">
        <f>ROUND(I151*H151,2)</f>
        <v>0</v>
      </c>
      <c r="K151" s="230" t="s">
        <v>129</v>
      </c>
      <c r="L151" s="235"/>
      <c r="M151" s="236" t="s">
        <v>1</v>
      </c>
      <c r="N151" s="237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156</v>
      </c>
      <c r="AT151" s="226" t="s">
        <v>185</v>
      </c>
      <c r="AU151" s="226" t="s">
        <v>87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130</v>
      </c>
      <c r="BM151" s="226" t="s">
        <v>246</v>
      </c>
    </row>
    <row r="152" s="2" customFormat="1" ht="24.15" customHeight="1">
      <c r="A152" s="35"/>
      <c r="B152" s="36"/>
      <c r="C152" s="228" t="s">
        <v>247</v>
      </c>
      <c r="D152" s="228" t="s">
        <v>185</v>
      </c>
      <c r="E152" s="229" t="s">
        <v>248</v>
      </c>
      <c r="F152" s="230" t="s">
        <v>249</v>
      </c>
      <c r="G152" s="231" t="s">
        <v>154</v>
      </c>
      <c r="H152" s="232">
        <v>2</v>
      </c>
      <c r="I152" s="233"/>
      <c r="J152" s="234">
        <f>ROUND(I152*H152,2)</f>
        <v>0</v>
      </c>
      <c r="K152" s="230" t="s">
        <v>129</v>
      </c>
      <c r="L152" s="235"/>
      <c r="M152" s="236" t="s">
        <v>1</v>
      </c>
      <c r="N152" s="237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156</v>
      </c>
      <c r="AT152" s="226" t="s">
        <v>185</v>
      </c>
      <c r="AU152" s="226" t="s">
        <v>87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130</v>
      </c>
      <c r="BM152" s="226" t="s">
        <v>250</v>
      </c>
    </row>
    <row r="153" s="2" customFormat="1" ht="24.15" customHeight="1">
      <c r="A153" s="35"/>
      <c r="B153" s="36"/>
      <c r="C153" s="215" t="s">
        <v>251</v>
      </c>
      <c r="D153" s="215" t="s">
        <v>125</v>
      </c>
      <c r="E153" s="216" t="s">
        <v>252</v>
      </c>
      <c r="F153" s="217" t="s">
        <v>253</v>
      </c>
      <c r="G153" s="218" t="s">
        <v>154</v>
      </c>
      <c r="H153" s="219">
        <v>16</v>
      </c>
      <c r="I153" s="220"/>
      <c r="J153" s="221">
        <f>ROUND(I153*H153,2)</f>
        <v>0</v>
      </c>
      <c r="K153" s="217" t="s">
        <v>129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130</v>
      </c>
      <c r="AT153" s="226" t="s">
        <v>125</v>
      </c>
      <c r="AU153" s="226" t="s">
        <v>87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130</v>
      </c>
      <c r="BM153" s="226" t="s">
        <v>254</v>
      </c>
    </row>
    <row r="154" s="2" customFormat="1" ht="24.15" customHeight="1">
      <c r="A154" s="35"/>
      <c r="B154" s="36"/>
      <c r="C154" s="228" t="s">
        <v>255</v>
      </c>
      <c r="D154" s="228" t="s">
        <v>185</v>
      </c>
      <c r="E154" s="229" t="s">
        <v>256</v>
      </c>
      <c r="F154" s="230" t="s">
        <v>257</v>
      </c>
      <c r="G154" s="231" t="s">
        <v>154</v>
      </c>
      <c r="H154" s="232">
        <v>16</v>
      </c>
      <c r="I154" s="233"/>
      <c r="J154" s="234">
        <f>ROUND(I154*H154,2)</f>
        <v>0</v>
      </c>
      <c r="K154" s="230" t="s">
        <v>129</v>
      </c>
      <c r="L154" s="235"/>
      <c r="M154" s="236" t="s">
        <v>1</v>
      </c>
      <c r="N154" s="237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156</v>
      </c>
      <c r="AT154" s="226" t="s">
        <v>185</v>
      </c>
      <c r="AU154" s="226" t="s">
        <v>87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130</v>
      </c>
      <c r="BM154" s="226" t="s">
        <v>258</v>
      </c>
    </row>
    <row r="155" s="2" customFormat="1" ht="24.15" customHeight="1">
      <c r="A155" s="35"/>
      <c r="B155" s="36"/>
      <c r="C155" s="215" t="s">
        <v>259</v>
      </c>
      <c r="D155" s="215" t="s">
        <v>125</v>
      </c>
      <c r="E155" s="216" t="s">
        <v>260</v>
      </c>
      <c r="F155" s="217" t="s">
        <v>261</v>
      </c>
      <c r="G155" s="218" t="s">
        <v>128</v>
      </c>
      <c r="H155" s="219">
        <v>4</v>
      </c>
      <c r="I155" s="220"/>
      <c r="J155" s="221">
        <f>ROUND(I155*H155,2)</f>
        <v>0</v>
      </c>
      <c r="K155" s="217" t="s">
        <v>129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130</v>
      </c>
      <c r="AT155" s="226" t="s">
        <v>125</v>
      </c>
      <c r="AU155" s="226" t="s">
        <v>87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130</v>
      </c>
      <c r="BM155" s="226" t="s">
        <v>262</v>
      </c>
    </row>
    <row r="156" s="2" customFormat="1" ht="24.15" customHeight="1">
      <c r="A156" s="35"/>
      <c r="B156" s="36"/>
      <c r="C156" s="228" t="s">
        <v>263</v>
      </c>
      <c r="D156" s="228" t="s">
        <v>185</v>
      </c>
      <c r="E156" s="229" t="s">
        <v>264</v>
      </c>
      <c r="F156" s="230" t="s">
        <v>265</v>
      </c>
      <c r="G156" s="231" t="s">
        <v>154</v>
      </c>
      <c r="H156" s="232">
        <v>4</v>
      </c>
      <c r="I156" s="233"/>
      <c r="J156" s="234">
        <f>ROUND(I156*H156,2)</f>
        <v>0</v>
      </c>
      <c r="K156" s="230" t="s">
        <v>129</v>
      </c>
      <c r="L156" s="235"/>
      <c r="M156" s="236" t="s">
        <v>1</v>
      </c>
      <c r="N156" s="237" t="s">
        <v>42</v>
      </c>
      <c r="O156" s="88"/>
      <c r="P156" s="224">
        <f>O156*H156</f>
        <v>0</v>
      </c>
      <c r="Q156" s="224">
        <v>0.068599999999999994</v>
      </c>
      <c r="R156" s="224">
        <f>Q156*H156</f>
        <v>0.27439999999999998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156</v>
      </c>
      <c r="AT156" s="226" t="s">
        <v>185</v>
      </c>
      <c r="AU156" s="226" t="s">
        <v>87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130</v>
      </c>
      <c r="BM156" s="226" t="s">
        <v>266</v>
      </c>
    </row>
    <row r="157" s="2" customFormat="1" ht="24.15" customHeight="1">
      <c r="A157" s="35"/>
      <c r="B157" s="36"/>
      <c r="C157" s="228" t="s">
        <v>267</v>
      </c>
      <c r="D157" s="228" t="s">
        <v>185</v>
      </c>
      <c r="E157" s="229" t="s">
        <v>268</v>
      </c>
      <c r="F157" s="230" t="s">
        <v>269</v>
      </c>
      <c r="G157" s="231" t="s">
        <v>149</v>
      </c>
      <c r="H157" s="232">
        <v>4</v>
      </c>
      <c r="I157" s="233"/>
      <c r="J157" s="234">
        <f>ROUND(I157*H157,2)</f>
        <v>0</v>
      </c>
      <c r="K157" s="230" t="s">
        <v>129</v>
      </c>
      <c r="L157" s="235"/>
      <c r="M157" s="236" t="s">
        <v>1</v>
      </c>
      <c r="N157" s="237" t="s">
        <v>42</v>
      </c>
      <c r="O157" s="88"/>
      <c r="P157" s="224">
        <f>O157*H157</f>
        <v>0</v>
      </c>
      <c r="Q157" s="224">
        <v>2.4289999999999998</v>
      </c>
      <c r="R157" s="224">
        <f>Q157*H157</f>
        <v>9.7159999999999993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156</v>
      </c>
      <c r="AT157" s="226" t="s">
        <v>185</v>
      </c>
      <c r="AU157" s="226" t="s">
        <v>87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130</v>
      </c>
      <c r="BM157" s="226" t="s">
        <v>270</v>
      </c>
    </row>
    <row r="158" s="2" customFormat="1" ht="37.8" customHeight="1">
      <c r="A158" s="35"/>
      <c r="B158" s="36"/>
      <c r="C158" s="215" t="s">
        <v>271</v>
      </c>
      <c r="D158" s="215" t="s">
        <v>125</v>
      </c>
      <c r="E158" s="216" t="s">
        <v>272</v>
      </c>
      <c r="F158" s="217" t="s">
        <v>273</v>
      </c>
      <c r="G158" s="218" t="s">
        <v>141</v>
      </c>
      <c r="H158" s="219">
        <v>80</v>
      </c>
      <c r="I158" s="220"/>
      <c r="J158" s="221">
        <f>ROUND(I158*H158,2)</f>
        <v>0</v>
      </c>
      <c r="K158" s="217" t="s">
        <v>129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130</v>
      </c>
      <c r="AT158" s="226" t="s">
        <v>125</v>
      </c>
      <c r="AU158" s="226" t="s">
        <v>87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130</v>
      </c>
      <c r="BM158" s="226" t="s">
        <v>274</v>
      </c>
    </row>
    <row r="159" s="2" customFormat="1" ht="37.8" customHeight="1">
      <c r="A159" s="35"/>
      <c r="B159" s="36"/>
      <c r="C159" s="215" t="s">
        <v>275</v>
      </c>
      <c r="D159" s="215" t="s">
        <v>125</v>
      </c>
      <c r="E159" s="216" t="s">
        <v>276</v>
      </c>
      <c r="F159" s="217" t="s">
        <v>277</v>
      </c>
      <c r="G159" s="218" t="s">
        <v>141</v>
      </c>
      <c r="H159" s="219">
        <v>40</v>
      </c>
      <c r="I159" s="220"/>
      <c r="J159" s="221">
        <f>ROUND(I159*H159,2)</f>
        <v>0</v>
      </c>
      <c r="K159" s="217" t="s">
        <v>129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130</v>
      </c>
      <c r="AT159" s="226" t="s">
        <v>125</v>
      </c>
      <c r="AU159" s="226" t="s">
        <v>87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130</v>
      </c>
      <c r="BM159" s="226" t="s">
        <v>278</v>
      </c>
    </row>
    <row r="160" s="2" customFormat="1" ht="24.15" customHeight="1">
      <c r="A160" s="35"/>
      <c r="B160" s="36"/>
      <c r="C160" s="228" t="s">
        <v>279</v>
      </c>
      <c r="D160" s="228" t="s">
        <v>185</v>
      </c>
      <c r="E160" s="229" t="s">
        <v>280</v>
      </c>
      <c r="F160" s="230" t="s">
        <v>281</v>
      </c>
      <c r="G160" s="231" t="s">
        <v>188</v>
      </c>
      <c r="H160" s="232">
        <v>14.5</v>
      </c>
      <c r="I160" s="233"/>
      <c r="J160" s="234">
        <f>ROUND(I160*H160,2)</f>
        <v>0</v>
      </c>
      <c r="K160" s="230" t="s">
        <v>129</v>
      </c>
      <c r="L160" s="235"/>
      <c r="M160" s="236" t="s">
        <v>1</v>
      </c>
      <c r="N160" s="237" t="s">
        <v>42</v>
      </c>
      <c r="O160" s="88"/>
      <c r="P160" s="224">
        <f>O160*H160</f>
        <v>0</v>
      </c>
      <c r="Q160" s="224">
        <v>1</v>
      </c>
      <c r="R160" s="224">
        <f>Q160*H160</f>
        <v>14.5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156</v>
      </c>
      <c r="AT160" s="226" t="s">
        <v>185</v>
      </c>
      <c r="AU160" s="226" t="s">
        <v>87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130</v>
      </c>
      <c r="BM160" s="226" t="s">
        <v>282</v>
      </c>
    </row>
    <row r="161" s="2" customFormat="1" ht="24.15" customHeight="1">
      <c r="A161" s="35"/>
      <c r="B161" s="36"/>
      <c r="C161" s="228" t="s">
        <v>283</v>
      </c>
      <c r="D161" s="228" t="s">
        <v>185</v>
      </c>
      <c r="E161" s="229" t="s">
        <v>284</v>
      </c>
      <c r="F161" s="230" t="s">
        <v>285</v>
      </c>
      <c r="G161" s="231" t="s">
        <v>188</v>
      </c>
      <c r="H161" s="232">
        <v>14.5</v>
      </c>
      <c r="I161" s="233"/>
      <c r="J161" s="234">
        <f>ROUND(I161*H161,2)</f>
        <v>0</v>
      </c>
      <c r="K161" s="230" t="s">
        <v>129</v>
      </c>
      <c r="L161" s="235"/>
      <c r="M161" s="236" t="s">
        <v>1</v>
      </c>
      <c r="N161" s="237" t="s">
        <v>42</v>
      </c>
      <c r="O161" s="88"/>
      <c r="P161" s="224">
        <f>O161*H161</f>
        <v>0</v>
      </c>
      <c r="Q161" s="224">
        <v>1</v>
      </c>
      <c r="R161" s="224">
        <f>Q161*H161</f>
        <v>14.5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156</v>
      </c>
      <c r="AT161" s="226" t="s">
        <v>185</v>
      </c>
      <c r="AU161" s="226" t="s">
        <v>87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130</v>
      </c>
      <c r="BM161" s="226" t="s">
        <v>286</v>
      </c>
    </row>
    <row r="162" s="2" customFormat="1" ht="24.15" customHeight="1">
      <c r="A162" s="35"/>
      <c r="B162" s="36"/>
      <c r="C162" s="228" t="s">
        <v>287</v>
      </c>
      <c r="D162" s="228" t="s">
        <v>185</v>
      </c>
      <c r="E162" s="229" t="s">
        <v>288</v>
      </c>
      <c r="F162" s="230" t="s">
        <v>289</v>
      </c>
      <c r="G162" s="231" t="s">
        <v>188</v>
      </c>
      <c r="H162" s="232">
        <v>5</v>
      </c>
      <c r="I162" s="233"/>
      <c r="J162" s="234">
        <f>ROUND(I162*H162,2)</f>
        <v>0</v>
      </c>
      <c r="K162" s="230" t="s">
        <v>129</v>
      </c>
      <c r="L162" s="235"/>
      <c r="M162" s="236" t="s">
        <v>1</v>
      </c>
      <c r="N162" s="237" t="s">
        <v>42</v>
      </c>
      <c r="O162" s="88"/>
      <c r="P162" s="224">
        <f>O162*H162</f>
        <v>0</v>
      </c>
      <c r="Q162" s="224">
        <v>1</v>
      </c>
      <c r="R162" s="224">
        <f>Q162*H162</f>
        <v>5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156</v>
      </c>
      <c r="AT162" s="226" t="s">
        <v>185</v>
      </c>
      <c r="AU162" s="226" t="s">
        <v>87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130</v>
      </c>
      <c r="BM162" s="226" t="s">
        <v>290</v>
      </c>
    </row>
    <row r="163" s="2" customFormat="1" ht="24.15" customHeight="1">
      <c r="A163" s="35"/>
      <c r="B163" s="36"/>
      <c r="C163" s="228" t="s">
        <v>291</v>
      </c>
      <c r="D163" s="228" t="s">
        <v>185</v>
      </c>
      <c r="E163" s="229" t="s">
        <v>292</v>
      </c>
      <c r="F163" s="230" t="s">
        <v>293</v>
      </c>
      <c r="G163" s="231" t="s">
        <v>188</v>
      </c>
      <c r="H163" s="232">
        <v>8</v>
      </c>
      <c r="I163" s="233"/>
      <c r="J163" s="234">
        <f>ROUND(I163*H163,2)</f>
        <v>0</v>
      </c>
      <c r="K163" s="230" t="s">
        <v>129</v>
      </c>
      <c r="L163" s="235"/>
      <c r="M163" s="236" t="s">
        <v>1</v>
      </c>
      <c r="N163" s="237" t="s">
        <v>42</v>
      </c>
      <c r="O163" s="88"/>
      <c r="P163" s="224">
        <f>O163*H163</f>
        <v>0</v>
      </c>
      <c r="Q163" s="224">
        <v>1</v>
      </c>
      <c r="R163" s="224">
        <f>Q163*H163</f>
        <v>8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156</v>
      </c>
      <c r="AT163" s="226" t="s">
        <v>185</v>
      </c>
      <c r="AU163" s="226" t="s">
        <v>87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130</v>
      </c>
      <c r="BM163" s="226" t="s">
        <v>294</v>
      </c>
    </row>
    <row r="164" s="2" customFormat="1" ht="37.8" customHeight="1">
      <c r="A164" s="35"/>
      <c r="B164" s="36"/>
      <c r="C164" s="215" t="s">
        <v>295</v>
      </c>
      <c r="D164" s="215" t="s">
        <v>125</v>
      </c>
      <c r="E164" s="216" t="s">
        <v>296</v>
      </c>
      <c r="F164" s="217" t="s">
        <v>297</v>
      </c>
      <c r="G164" s="218" t="s">
        <v>128</v>
      </c>
      <c r="H164" s="219">
        <v>46.600000000000001</v>
      </c>
      <c r="I164" s="220"/>
      <c r="J164" s="221">
        <f>ROUND(I164*H164,2)</f>
        <v>0</v>
      </c>
      <c r="K164" s="217" t="s">
        <v>129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130</v>
      </c>
      <c r="AT164" s="226" t="s">
        <v>125</v>
      </c>
      <c r="AU164" s="226" t="s">
        <v>87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130</v>
      </c>
      <c r="BM164" s="226" t="s">
        <v>298</v>
      </c>
    </row>
    <row r="165" s="2" customFormat="1" ht="24.15" customHeight="1">
      <c r="A165" s="35"/>
      <c r="B165" s="36"/>
      <c r="C165" s="228" t="s">
        <v>299</v>
      </c>
      <c r="D165" s="228" t="s">
        <v>185</v>
      </c>
      <c r="E165" s="229" t="s">
        <v>300</v>
      </c>
      <c r="F165" s="230" t="s">
        <v>301</v>
      </c>
      <c r="G165" s="231" t="s">
        <v>302</v>
      </c>
      <c r="H165" s="232">
        <v>10</v>
      </c>
      <c r="I165" s="233"/>
      <c r="J165" s="234">
        <f>ROUND(I165*H165,2)</f>
        <v>0</v>
      </c>
      <c r="K165" s="230" t="s">
        <v>129</v>
      </c>
      <c r="L165" s="235"/>
      <c r="M165" s="236" t="s">
        <v>1</v>
      </c>
      <c r="N165" s="237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156</v>
      </c>
      <c r="AT165" s="226" t="s">
        <v>185</v>
      </c>
      <c r="AU165" s="226" t="s">
        <v>87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130</v>
      </c>
      <c r="BM165" s="226" t="s">
        <v>303</v>
      </c>
    </row>
    <row r="166" s="2" customFormat="1" ht="24.15" customHeight="1">
      <c r="A166" s="35"/>
      <c r="B166" s="36"/>
      <c r="C166" s="228" t="s">
        <v>304</v>
      </c>
      <c r="D166" s="228" t="s">
        <v>185</v>
      </c>
      <c r="E166" s="229" t="s">
        <v>305</v>
      </c>
      <c r="F166" s="230" t="s">
        <v>306</v>
      </c>
      <c r="G166" s="231" t="s">
        <v>128</v>
      </c>
      <c r="H166" s="232">
        <v>33.600000000000001</v>
      </c>
      <c r="I166" s="233"/>
      <c r="J166" s="234">
        <f>ROUND(I166*H166,2)</f>
        <v>0</v>
      </c>
      <c r="K166" s="230" t="s">
        <v>129</v>
      </c>
      <c r="L166" s="235"/>
      <c r="M166" s="236" t="s">
        <v>1</v>
      </c>
      <c r="N166" s="237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156</v>
      </c>
      <c r="AT166" s="226" t="s">
        <v>185</v>
      </c>
      <c r="AU166" s="226" t="s">
        <v>87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130</v>
      </c>
      <c r="BM166" s="226" t="s">
        <v>307</v>
      </c>
    </row>
    <row r="167" s="12" customFormat="1" ht="25.92" customHeight="1">
      <c r="A167" s="12"/>
      <c r="B167" s="199"/>
      <c r="C167" s="200"/>
      <c r="D167" s="201" t="s">
        <v>76</v>
      </c>
      <c r="E167" s="202" t="s">
        <v>308</v>
      </c>
      <c r="F167" s="202" t="s">
        <v>309</v>
      </c>
      <c r="G167" s="200"/>
      <c r="H167" s="200"/>
      <c r="I167" s="203"/>
      <c r="J167" s="204">
        <f>BK167</f>
        <v>0</v>
      </c>
      <c r="K167" s="200"/>
      <c r="L167" s="205"/>
      <c r="M167" s="206"/>
      <c r="N167" s="207"/>
      <c r="O167" s="207"/>
      <c r="P167" s="208">
        <f>SUM(P168:P189)</f>
        <v>0</v>
      </c>
      <c r="Q167" s="207"/>
      <c r="R167" s="208">
        <f>SUM(R168:R189)</f>
        <v>0</v>
      </c>
      <c r="S167" s="207"/>
      <c r="T167" s="209">
        <f>SUM(T168:T189)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130</v>
      </c>
      <c r="AT167" s="211" t="s">
        <v>76</v>
      </c>
      <c r="AU167" s="211" t="s">
        <v>77</v>
      </c>
      <c r="AY167" s="210" t="s">
        <v>122</v>
      </c>
      <c r="BK167" s="212">
        <f>SUM(BK168:BK189)</f>
        <v>0</v>
      </c>
    </row>
    <row r="168" s="2" customFormat="1" ht="24.15" customHeight="1">
      <c r="A168" s="35"/>
      <c r="B168" s="36"/>
      <c r="C168" s="215" t="s">
        <v>310</v>
      </c>
      <c r="D168" s="215" t="s">
        <v>125</v>
      </c>
      <c r="E168" s="216" t="s">
        <v>311</v>
      </c>
      <c r="F168" s="217" t="s">
        <v>312</v>
      </c>
      <c r="G168" s="218" t="s">
        <v>154</v>
      </c>
      <c r="H168" s="219">
        <v>50</v>
      </c>
      <c r="I168" s="220"/>
      <c r="J168" s="221">
        <f>ROUND(I168*H168,2)</f>
        <v>0</v>
      </c>
      <c r="K168" s="217" t="s">
        <v>129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313</v>
      </c>
      <c r="AT168" s="226" t="s">
        <v>125</v>
      </c>
      <c r="AU168" s="226" t="s">
        <v>85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313</v>
      </c>
      <c r="BM168" s="226" t="s">
        <v>314</v>
      </c>
    </row>
    <row r="169" s="2" customFormat="1" ht="24.15" customHeight="1">
      <c r="A169" s="35"/>
      <c r="B169" s="36"/>
      <c r="C169" s="215" t="s">
        <v>315</v>
      </c>
      <c r="D169" s="215" t="s">
        <v>125</v>
      </c>
      <c r="E169" s="216" t="s">
        <v>316</v>
      </c>
      <c r="F169" s="217" t="s">
        <v>317</v>
      </c>
      <c r="G169" s="218" t="s">
        <v>154</v>
      </c>
      <c r="H169" s="219">
        <v>50</v>
      </c>
      <c r="I169" s="220"/>
      <c r="J169" s="221">
        <f>ROUND(I169*H169,2)</f>
        <v>0</v>
      </c>
      <c r="K169" s="217" t="s">
        <v>129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313</v>
      </c>
      <c r="AT169" s="226" t="s">
        <v>125</v>
      </c>
      <c r="AU169" s="226" t="s">
        <v>85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313</v>
      </c>
      <c r="BM169" s="226" t="s">
        <v>318</v>
      </c>
    </row>
    <row r="170" s="2" customFormat="1" ht="24.15" customHeight="1">
      <c r="A170" s="35"/>
      <c r="B170" s="36"/>
      <c r="C170" s="215" t="s">
        <v>319</v>
      </c>
      <c r="D170" s="215" t="s">
        <v>125</v>
      </c>
      <c r="E170" s="216" t="s">
        <v>320</v>
      </c>
      <c r="F170" s="217" t="s">
        <v>321</v>
      </c>
      <c r="G170" s="218" t="s">
        <v>154</v>
      </c>
      <c r="H170" s="219">
        <v>4</v>
      </c>
      <c r="I170" s="220"/>
      <c r="J170" s="221">
        <f>ROUND(I170*H170,2)</f>
        <v>0</v>
      </c>
      <c r="K170" s="217" t="s">
        <v>129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313</v>
      </c>
      <c r="AT170" s="226" t="s">
        <v>125</v>
      </c>
      <c r="AU170" s="226" t="s">
        <v>85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313</v>
      </c>
      <c r="BM170" s="226" t="s">
        <v>322</v>
      </c>
    </row>
    <row r="171" s="2" customFormat="1" ht="24.15" customHeight="1">
      <c r="A171" s="35"/>
      <c r="B171" s="36"/>
      <c r="C171" s="215" t="s">
        <v>323</v>
      </c>
      <c r="D171" s="215" t="s">
        <v>125</v>
      </c>
      <c r="E171" s="216" t="s">
        <v>324</v>
      </c>
      <c r="F171" s="217" t="s">
        <v>325</v>
      </c>
      <c r="G171" s="218" t="s">
        <v>154</v>
      </c>
      <c r="H171" s="219">
        <v>4</v>
      </c>
      <c r="I171" s="220"/>
      <c r="J171" s="221">
        <f>ROUND(I171*H171,2)</f>
        <v>0</v>
      </c>
      <c r="K171" s="217" t="s">
        <v>129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313</v>
      </c>
      <c r="AT171" s="226" t="s">
        <v>125</v>
      </c>
      <c r="AU171" s="226" t="s">
        <v>85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313</v>
      </c>
      <c r="BM171" s="226" t="s">
        <v>326</v>
      </c>
    </row>
    <row r="172" s="2" customFormat="1" ht="24.15" customHeight="1">
      <c r="A172" s="35"/>
      <c r="B172" s="36"/>
      <c r="C172" s="215" t="s">
        <v>327</v>
      </c>
      <c r="D172" s="215" t="s">
        <v>125</v>
      </c>
      <c r="E172" s="216" t="s">
        <v>328</v>
      </c>
      <c r="F172" s="217" t="s">
        <v>329</v>
      </c>
      <c r="G172" s="218" t="s">
        <v>154</v>
      </c>
      <c r="H172" s="219">
        <v>8</v>
      </c>
      <c r="I172" s="220"/>
      <c r="J172" s="221">
        <f>ROUND(I172*H172,2)</f>
        <v>0</v>
      </c>
      <c r="K172" s="217" t="s">
        <v>129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130</v>
      </c>
      <c r="AT172" s="226" t="s">
        <v>125</v>
      </c>
      <c r="AU172" s="226" t="s">
        <v>85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130</v>
      </c>
      <c r="BM172" s="226" t="s">
        <v>330</v>
      </c>
    </row>
    <row r="173" s="2" customFormat="1" ht="24.15" customHeight="1">
      <c r="A173" s="35"/>
      <c r="B173" s="36"/>
      <c r="C173" s="215" t="s">
        <v>331</v>
      </c>
      <c r="D173" s="215" t="s">
        <v>125</v>
      </c>
      <c r="E173" s="216" t="s">
        <v>332</v>
      </c>
      <c r="F173" s="217" t="s">
        <v>333</v>
      </c>
      <c r="G173" s="218" t="s">
        <v>154</v>
      </c>
      <c r="H173" s="219">
        <v>8</v>
      </c>
      <c r="I173" s="220"/>
      <c r="J173" s="221">
        <f>ROUND(I173*H173,2)</f>
        <v>0</v>
      </c>
      <c r="K173" s="217" t="s">
        <v>129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313</v>
      </c>
      <c r="AT173" s="226" t="s">
        <v>125</v>
      </c>
      <c r="AU173" s="226" t="s">
        <v>85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313</v>
      </c>
      <c r="BM173" s="226" t="s">
        <v>334</v>
      </c>
    </row>
    <row r="174" s="2" customFormat="1" ht="24.15" customHeight="1">
      <c r="A174" s="35"/>
      <c r="B174" s="36"/>
      <c r="C174" s="215" t="s">
        <v>335</v>
      </c>
      <c r="D174" s="215" t="s">
        <v>125</v>
      </c>
      <c r="E174" s="216" t="s">
        <v>336</v>
      </c>
      <c r="F174" s="217" t="s">
        <v>337</v>
      </c>
      <c r="G174" s="218" t="s">
        <v>154</v>
      </c>
      <c r="H174" s="219">
        <v>2</v>
      </c>
      <c r="I174" s="220"/>
      <c r="J174" s="221">
        <f>ROUND(I174*H174,2)</f>
        <v>0</v>
      </c>
      <c r="K174" s="217" t="s">
        <v>129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313</v>
      </c>
      <c r="AT174" s="226" t="s">
        <v>125</v>
      </c>
      <c r="AU174" s="226" t="s">
        <v>85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313</v>
      </c>
      <c r="BM174" s="226" t="s">
        <v>338</v>
      </c>
    </row>
    <row r="175" s="2" customFormat="1" ht="76.35" customHeight="1">
      <c r="A175" s="35"/>
      <c r="B175" s="36"/>
      <c r="C175" s="215" t="s">
        <v>339</v>
      </c>
      <c r="D175" s="215" t="s">
        <v>125</v>
      </c>
      <c r="E175" s="216" t="s">
        <v>340</v>
      </c>
      <c r="F175" s="217" t="s">
        <v>341</v>
      </c>
      <c r="G175" s="218" t="s">
        <v>188</v>
      </c>
      <c r="H175" s="219">
        <v>612</v>
      </c>
      <c r="I175" s="220"/>
      <c r="J175" s="221">
        <f>ROUND(I175*H175,2)</f>
        <v>0</v>
      </c>
      <c r="K175" s="217" t="s">
        <v>129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313</v>
      </c>
      <c r="AT175" s="226" t="s">
        <v>125</v>
      </c>
      <c r="AU175" s="226" t="s">
        <v>85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313</v>
      </c>
      <c r="BM175" s="226" t="s">
        <v>342</v>
      </c>
    </row>
    <row r="176" s="2" customFormat="1" ht="76.35" customHeight="1">
      <c r="A176" s="35"/>
      <c r="B176" s="36"/>
      <c r="C176" s="215" t="s">
        <v>343</v>
      </c>
      <c r="D176" s="215" t="s">
        <v>125</v>
      </c>
      <c r="E176" s="216" t="s">
        <v>344</v>
      </c>
      <c r="F176" s="217" t="s">
        <v>345</v>
      </c>
      <c r="G176" s="218" t="s">
        <v>188</v>
      </c>
      <c r="H176" s="219">
        <v>264</v>
      </c>
      <c r="I176" s="220"/>
      <c r="J176" s="221">
        <f>ROUND(I176*H176,2)</f>
        <v>0</v>
      </c>
      <c r="K176" s="217" t="s">
        <v>129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313</v>
      </c>
      <c r="AT176" s="226" t="s">
        <v>125</v>
      </c>
      <c r="AU176" s="226" t="s">
        <v>85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313</v>
      </c>
      <c r="BM176" s="226" t="s">
        <v>346</v>
      </c>
    </row>
    <row r="177" s="2" customFormat="1" ht="76.35" customHeight="1">
      <c r="A177" s="35"/>
      <c r="B177" s="36"/>
      <c r="C177" s="215" t="s">
        <v>347</v>
      </c>
      <c r="D177" s="215" t="s">
        <v>125</v>
      </c>
      <c r="E177" s="216" t="s">
        <v>348</v>
      </c>
      <c r="F177" s="217" t="s">
        <v>349</v>
      </c>
      <c r="G177" s="218" t="s">
        <v>188</v>
      </c>
      <c r="H177" s="219">
        <v>44</v>
      </c>
      <c r="I177" s="220"/>
      <c r="J177" s="221">
        <f>ROUND(I177*H177,2)</f>
        <v>0</v>
      </c>
      <c r="K177" s="217" t="s">
        <v>129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313</v>
      </c>
      <c r="AT177" s="226" t="s">
        <v>125</v>
      </c>
      <c r="AU177" s="226" t="s">
        <v>85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313</v>
      </c>
      <c r="BM177" s="226" t="s">
        <v>350</v>
      </c>
    </row>
    <row r="178" s="2" customFormat="1" ht="90" customHeight="1">
      <c r="A178" s="35"/>
      <c r="B178" s="36"/>
      <c r="C178" s="215" t="s">
        <v>351</v>
      </c>
      <c r="D178" s="215" t="s">
        <v>125</v>
      </c>
      <c r="E178" s="216" t="s">
        <v>352</v>
      </c>
      <c r="F178" s="217" t="s">
        <v>353</v>
      </c>
      <c r="G178" s="218" t="s">
        <v>188</v>
      </c>
      <c r="H178" s="219">
        <v>6</v>
      </c>
      <c r="I178" s="220"/>
      <c r="J178" s="221">
        <f>ROUND(I178*H178,2)</f>
        <v>0</v>
      </c>
      <c r="K178" s="217" t="s">
        <v>129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313</v>
      </c>
      <c r="AT178" s="226" t="s">
        <v>125</v>
      </c>
      <c r="AU178" s="226" t="s">
        <v>85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313</v>
      </c>
      <c r="BM178" s="226" t="s">
        <v>354</v>
      </c>
    </row>
    <row r="179" s="2" customFormat="1" ht="90" customHeight="1">
      <c r="A179" s="35"/>
      <c r="B179" s="36"/>
      <c r="C179" s="215" t="s">
        <v>355</v>
      </c>
      <c r="D179" s="215" t="s">
        <v>125</v>
      </c>
      <c r="E179" s="216" t="s">
        <v>356</v>
      </c>
      <c r="F179" s="217" t="s">
        <v>357</v>
      </c>
      <c r="G179" s="218" t="s">
        <v>188</v>
      </c>
      <c r="H179" s="219">
        <v>32.899999999999999</v>
      </c>
      <c r="I179" s="220"/>
      <c r="J179" s="221">
        <f>ROUND(I179*H179,2)</f>
        <v>0</v>
      </c>
      <c r="K179" s="217" t="s">
        <v>129</v>
      </c>
      <c r="L179" s="41"/>
      <c r="M179" s="222" t="s">
        <v>1</v>
      </c>
      <c r="N179" s="223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313</v>
      </c>
      <c r="AT179" s="226" t="s">
        <v>125</v>
      </c>
      <c r="AU179" s="226" t="s">
        <v>85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313</v>
      </c>
      <c r="BM179" s="226" t="s">
        <v>358</v>
      </c>
    </row>
    <row r="180" s="2" customFormat="1" ht="90" customHeight="1">
      <c r="A180" s="35"/>
      <c r="B180" s="36"/>
      <c r="C180" s="215" t="s">
        <v>359</v>
      </c>
      <c r="D180" s="215" t="s">
        <v>125</v>
      </c>
      <c r="E180" s="216" t="s">
        <v>360</v>
      </c>
      <c r="F180" s="217" t="s">
        <v>361</v>
      </c>
      <c r="G180" s="218" t="s">
        <v>188</v>
      </c>
      <c r="H180" s="219">
        <v>30.899999999999999</v>
      </c>
      <c r="I180" s="220"/>
      <c r="J180" s="221">
        <f>ROUND(I180*H180,2)</f>
        <v>0</v>
      </c>
      <c r="K180" s="217" t="s">
        <v>129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313</v>
      </c>
      <c r="AT180" s="226" t="s">
        <v>125</v>
      </c>
      <c r="AU180" s="226" t="s">
        <v>85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313</v>
      </c>
      <c r="BM180" s="226" t="s">
        <v>362</v>
      </c>
    </row>
    <row r="181" s="2" customFormat="1" ht="90" customHeight="1">
      <c r="A181" s="35"/>
      <c r="B181" s="36"/>
      <c r="C181" s="215" t="s">
        <v>363</v>
      </c>
      <c r="D181" s="215" t="s">
        <v>125</v>
      </c>
      <c r="E181" s="216" t="s">
        <v>364</v>
      </c>
      <c r="F181" s="217" t="s">
        <v>365</v>
      </c>
      <c r="G181" s="218" t="s">
        <v>188</v>
      </c>
      <c r="H181" s="219">
        <v>12</v>
      </c>
      <c r="I181" s="220"/>
      <c r="J181" s="221">
        <f>ROUND(I181*H181,2)</f>
        <v>0</v>
      </c>
      <c r="K181" s="217" t="s">
        <v>129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313</v>
      </c>
      <c r="AT181" s="226" t="s">
        <v>125</v>
      </c>
      <c r="AU181" s="226" t="s">
        <v>85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313</v>
      </c>
      <c r="BM181" s="226" t="s">
        <v>366</v>
      </c>
    </row>
    <row r="182" s="2" customFormat="1" ht="37.8" customHeight="1">
      <c r="A182" s="35"/>
      <c r="B182" s="36"/>
      <c r="C182" s="215" t="s">
        <v>367</v>
      </c>
      <c r="D182" s="215" t="s">
        <v>125</v>
      </c>
      <c r="E182" s="216" t="s">
        <v>368</v>
      </c>
      <c r="F182" s="217" t="s">
        <v>369</v>
      </c>
      <c r="G182" s="218" t="s">
        <v>188</v>
      </c>
      <c r="H182" s="219">
        <v>32.899999999999999</v>
      </c>
      <c r="I182" s="220"/>
      <c r="J182" s="221">
        <f>ROUND(I182*H182,2)</f>
        <v>0</v>
      </c>
      <c r="K182" s="217" t="s">
        <v>129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313</v>
      </c>
      <c r="AT182" s="226" t="s">
        <v>125</v>
      </c>
      <c r="AU182" s="226" t="s">
        <v>85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313</v>
      </c>
      <c r="BM182" s="226" t="s">
        <v>370</v>
      </c>
    </row>
    <row r="183" s="2" customFormat="1" ht="49.05" customHeight="1">
      <c r="A183" s="35"/>
      <c r="B183" s="36"/>
      <c r="C183" s="215" t="s">
        <v>371</v>
      </c>
      <c r="D183" s="215" t="s">
        <v>125</v>
      </c>
      <c r="E183" s="216" t="s">
        <v>372</v>
      </c>
      <c r="F183" s="217" t="s">
        <v>373</v>
      </c>
      <c r="G183" s="218" t="s">
        <v>154</v>
      </c>
      <c r="H183" s="219">
        <v>2</v>
      </c>
      <c r="I183" s="220"/>
      <c r="J183" s="221">
        <f>ROUND(I183*H183,2)</f>
        <v>0</v>
      </c>
      <c r="K183" s="217" t="s">
        <v>129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313</v>
      </c>
      <c r="AT183" s="226" t="s">
        <v>125</v>
      </c>
      <c r="AU183" s="226" t="s">
        <v>85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313</v>
      </c>
      <c r="BM183" s="226" t="s">
        <v>374</v>
      </c>
    </row>
    <row r="184" s="2" customFormat="1" ht="49.05" customHeight="1">
      <c r="A184" s="35"/>
      <c r="B184" s="36"/>
      <c r="C184" s="215" t="s">
        <v>375</v>
      </c>
      <c r="D184" s="215" t="s">
        <v>125</v>
      </c>
      <c r="E184" s="216" t="s">
        <v>376</v>
      </c>
      <c r="F184" s="217" t="s">
        <v>377</v>
      </c>
      <c r="G184" s="218" t="s">
        <v>154</v>
      </c>
      <c r="H184" s="219">
        <v>4</v>
      </c>
      <c r="I184" s="220"/>
      <c r="J184" s="221">
        <f>ROUND(I184*H184,2)</f>
        <v>0</v>
      </c>
      <c r="K184" s="217" t="s">
        <v>129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313</v>
      </c>
      <c r="AT184" s="226" t="s">
        <v>125</v>
      </c>
      <c r="AU184" s="226" t="s">
        <v>85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313</v>
      </c>
      <c r="BM184" s="226" t="s">
        <v>378</v>
      </c>
    </row>
    <row r="185" s="2" customFormat="1" ht="49.05" customHeight="1">
      <c r="A185" s="35"/>
      <c r="B185" s="36"/>
      <c r="C185" s="215" t="s">
        <v>379</v>
      </c>
      <c r="D185" s="215" t="s">
        <v>125</v>
      </c>
      <c r="E185" s="216" t="s">
        <v>380</v>
      </c>
      <c r="F185" s="217" t="s">
        <v>381</v>
      </c>
      <c r="G185" s="218" t="s">
        <v>188</v>
      </c>
      <c r="H185" s="219">
        <v>8</v>
      </c>
      <c r="I185" s="220"/>
      <c r="J185" s="221">
        <f>ROUND(I185*H185,2)</f>
        <v>0</v>
      </c>
      <c r="K185" s="217" t="s">
        <v>129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313</v>
      </c>
      <c r="AT185" s="226" t="s">
        <v>125</v>
      </c>
      <c r="AU185" s="226" t="s">
        <v>85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313</v>
      </c>
      <c r="BM185" s="226" t="s">
        <v>382</v>
      </c>
    </row>
    <row r="186" s="2" customFormat="1" ht="49.05" customHeight="1">
      <c r="A186" s="35"/>
      <c r="B186" s="36"/>
      <c r="C186" s="215" t="s">
        <v>383</v>
      </c>
      <c r="D186" s="215" t="s">
        <v>125</v>
      </c>
      <c r="E186" s="216" t="s">
        <v>384</v>
      </c>
      <c r="F186" s="217" t="s">
        <v>385</v>
      </c>
      <c r="G186" s="218" t="s">
        <v>188</v>
      </c>
      <c r="H186" s="219">
        <v>212</v>
      </c>
      <c r="I186" s="220"/>
      <c r="J186" s="221">
        <f>ROUND(I186*H186,2)</f>
        <v>0</v>
      </c>
      <c r="K186" s="217" t="s">
        <v>129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313</v>
      </c>
      <c r="AT186" s="226" t="s">
        <v>125</v>
      </c>
      <c r="AU186" s="226" t="s">
        <v>85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313</v>
      </c>
      <c r="BM186" s="226" t="s">
        <v>386</v>
      </c>
    </row>
    <row r="187" s="2" customFormat="1" ht="49.05" customHeight="1">
      <c r="A187" s="35"/>
      <c r="B187" s="36"/>
      <c r="C187" s="215" t="s">
        <v>387</v>
      </c>
      <c r="D187" s="215" t="s">
        <v>125</v>
      </c>
      <c r="E187" s="216" t="s">
        <v>388</v>
      </c>
      <c r="F187" s="217" t="s">
        <v>389</v>
      </c>
      <c r="G187" s="218" t="s">
        <v>188</v>
      </c>
      <c r="H187" s="219">
        <v>4</v>
      </c>
      <c r="I187" s="220"/>
      <c r="J187" s="221">
        <f>ROUND(I187*H187,2)</f>
        <v>0</v>
      </c>
      <c r="K187" s="217" t="s">
        <v>129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313</v>
      </c>
      <c r="AT187" s="226" t="s">
        <v>125</v>
      </c>
      <c r="AU187" s="226" t="s">
        <v>85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313</v>
      </c>
      <c r="BM187" s="226" t="s">
        <v>390</v>
      </c>
    </row>
    <row r="188" s="2" customFormat="1" ht="49.05" customHeight="1">
      <c r="A188" s="35"/>
      <c r="B188" s="36"/>
      <c r="C188" s="215" t="s">
        <v>391</v>
      </c>
      <c r="D188" s="215" t="s">
        <v>125</v>
      </c>
      <c r="E188" s="216" t="s">
        <v>392</v>
      </c>
      <c r="F188" s="217" t="s">
        <v>393</v>
      </c>
      <c r="G188" s="218" t="s">
        <v>188</v>
      </c>
      <c r="H188" s="219">
        <v>26.899999999999999</v>
      </c>
      <c r="I188" s="220"/>
      <c r="J188" s="221">
        <f>ROUND(I188*H188,2)</f>
        <v>0</v>
      </c>
      <c r="K188" s="217" t="s">
        <v>129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313</v>
      </c>
      <c r="AT188" s="226" t="s">
        <v>125</v>
      </c>
      <c r="AU188" s="226" t="s">
        <v>85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313</v>
      </c>
      <c r="BM188" s="226" t="s">
        <v>394</v>
      </c>
    </row>
    <row r="189" s="2" customFormat="1" ht="49.05" customHeight="1">
      <c r="A189" s="35"/>
      <c r="B189" s="36"/>
      <c r="C189" s="215" t="s">
        <v>395</v>
      </c>
      <c r="D189" s="215" t="s">
        <v>125</v>
      </c>
      <c r="E189" s="216" t="s">
        <v>396</v>
      </c>
      <c r="F189" s="217" t="s">
        <v>397</v>
      </c>
      <c r="G189" s="218" t="s">
        <v>188</v>
      </c>
      <c r="H189" s="219">
        <v>44</v>
      </c>
      <c r="I189" s="220"/>
      <c r="J189" s="221">
        <f>ROUND(I189*H189,2)</f>
        <v>0</v>
      </c>
      <c r="K189" s="217" t="s">
        <v>129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313</v>
      </c>
      <c r="AT189" s="226" t="s">
        <v>125</v>
      </c>
      <c r="AU189" s="226" t="s">
        <v>85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313</v>
      </c>
      <c r="BM189" s="226" t="s">
        <v>398</v>
      </c>
    </row>
    <row r="190" s="12" customFormat="1" ht="25.92" customHeight="1">
      <c r="A190" s="12"/>
      <c r="B190" s="199"/>
      <c r="C190" s="200"/>
      <c r="D190" s="201" t="s">
        <v>76</v>
      </c>
      <c r="E190" s="202" t="s">
        <v>399</v>
      </c>
      <c r="F190" s="202" t="s">
        <v>400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P191</f>
        <v>0</v>
      </c>
      <c r="Q190" s="207"/>
      <c r="R190" s="208">
        <f>R191</f>
        <v>0</v>
      </c>
      <c r="S190" s="207"/>
      <c r="T190" s="20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123</v>
      </c>
      <c r="AT190" s="211" t="s">
        <v>76</v>
      </c>
      <c r="AU190" s="211" t="s">
        <v>77</v>
      </c>
      <c r="AY190" s="210" t="s">
        <v>122</v>
      </c>
      <c r="BK190" s="212">
        <f>BK191</f>
        <v>0</v>
      </c>
    </row>
    <row r="191" s="2" customFormat="1" ht="62.7" customHeight="1">
      <c r="A191" s="35"/>
      <c r="B191" s="36"/>
      <c r="C191" s="215" t="s">
        <v>401</v>
      </c>
      <c r="D191" s="215" t="s">
        <v>125</v>
      </c>
      <c r="E191" s="216" t="s">
        <v>402</v>
      </c>
      <c r="F191" s="217" t="s">
        <v>403</v>
      </c>
      <c r="G191" s="218" t="s">
        <v>163</v>
      </c>
      <c r="H191" s="219">
        <v>7.5599999999999996</v>
      </c>
      <c r="I191" s="220"/>
      <c r="J191" s="221">
        <f>ROUND(I191*H191,2)</f>
        <v>0</v>
      </c>
      <c r="K191" s="217" t="s">
        <v>129</v>
      </c>
      <c r="L191" s="41"/>
      <c r="M191" s="238" t="s">
        <v>1</v>
      </c>
      <c r="N191" s="239" t="s">
        <v>42</v>
      </c>
      <c r="O191" s="240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130</v>
      </c>
      <c r="AT191" s="226" t="s">
        <v>125</v>
      </c>
      <c r="AU191" s="226" t="s">
        <v>85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130</v>
      </c>
      <c r="BM191" s="226" t="s">
        <v>404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SFRdDUlfWEGtzxN/9zO7ZODuK6/mEIRQX05Iu45nI4T8xWHNVes6gQY/DApTnyIl4J4wvyf52vRGwHpAGhOAQw==" hashValue="WL8KRVLskCV811I/XlprqrZVxJB32eRKSwuJ3NHAIvZFdo13zF3bLg4QYuo8sIu/J9uUP/h+8tiCcJjcmau51w==" algorithmName="SHA-512" password="C71F"/>
  <autoFilter ref="C119:K19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přejezdů v úseku Skalice nad Svitavou - Letovice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405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406</v>
      </c>
      <c r="G12" s="35"/>
      <c r="H12" s="35"/>
      <c r="I12" s="137" t="s">
        <v>22</v>
      </c>
      <c r="J12" s="141" t="str">
        <f>'Rekapitulace zakázky'!AN8</f>
        <v>21. 12. 2020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ROUND((SUM(BE120:BE191)),  2)</f>
        <v>0</v>
      </c>
      <c r="G33" s="35"/>
      <c r="H33" s="35"/>
      <c r="I33" s="152">
        <v>0.20999999999999999</v>
      </c>
      <c r="J33" s="151">
        <f>ROUND(((SUM(BE120:BE191))*I33),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ROUND((SUM(BF120:BF191)),  2)</f>
        <v>0</v>
      </c>
      <c r="G34" s="35"/>
      <c r="H34" s="35"/>
      <c r="I34" s="152">
        <v>0.14999999999999999</v>
      </c>
      <c r="J34" s="151">
        <f>ROUND(((SUM(BF120:BF191))*I34),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ROUND((SUM(BG120:BG191)),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ROUND((SUM(BH120:BH191)),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ROUND((SUM(BI120:BI191)),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přejezdů v úseku Skalice nad Svitavou - Letovice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01.2 - Přejezd P6828 km 226,755 Svitavy-Lány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Svitavy-Lány</v>
      </c>
      <c r="G89" s="37"/>
      <c r="H89" s="37"/>
      <c r="I89" s="29" t="s">
        <v>22</v>
      </c>
      <c r="J89" s="76" t="str">
        <f>IF(J12="","",J12)</f>
        <v>21. 12. 2020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103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104</v>
      </c>
      <c r="E98" s="185"/>
      <c r="F98" s="185"/>
      <c r="G98" s="185"/>
      <c r="H98" s="185"/>
      <c r="I98" s="185"/>
      <c r="J98" s="186">
        <f>J122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105</v>
      </c>
      <c r="E99" s="179"/>
      <c r="F99" s="179"/>
      <c r="G99" s="179"/>
      <c r="H99" s="179"/>
      <c r="I99" s="179"/>
      <c r="J99" s="180">
        <f>J167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106</v>
      </c>
      <c r="E100" s="179"/>
      <c r="F100" s="179"/>
      <c r="G100" s="179"/>
      <c r="H100" s="179"/>
      <c r="I100" s="179"/>
      <c r="J100" s="180">
        <f>J190</f>
        <v>0</v>
      </c>
      <c r="K100" s="177"/>
      <c r="L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71" t="str">
        <f>E7</f>
        <v>Oprava přejezdů v úseku Skalice nad Svitavou - Letovice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01.2 - Přejezd P6828 km 226,755 Svitavy-Lány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Svitavy-Lány</v>
      </c>
      <c r="G114" s="37"/>
      <c r="H114" s="37"/>
      <c r="I114" s="29" t="s">
        <v>22</v>
      </c>
      <c r="J114" s="76" t="str">
        <f>IF(J12="","",J12)</f>
        <v>21. 12. 2020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Správa železnic, OŘ Brno</v>
      </c>
      <c r="G116" s="37"/>
      <c r="H116" s="37"/>
      <c r="I116" s="29" t="s">
        <v>32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IF(E18="","",E18)</f>
        <v>Vyplň údaj</v>
      </c>
      <c r="G117" s="37"/>
      <c r="H117" s="37"/>
      <c r="I117" s="29" t="s">
        <v>35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8"/>
      <c r="B119" s="189"/>
      <c r="C119" s="190" t="s">
        <v>108</v>
      </c>
      <c r="D119" s="191" t="s">
        <v>62</v>
      </c>
      <c r="E119" s="191" t="s">
        <v>58</v>
      </c>
      <c r="F119" s="191" t="s">
        <v>59</v>
      </c>
      <c r="G119" s="191" t="s">
        <v>109</v>
      </c>
      <c r="H119" s="191" t="s">
        <v>110</v>
      </c>
      <c r="I119" s="191" t="s">
        <v>111</v>
      </c>
      <c r="J119" s="191" t="s">
        <v>100</v>
      </c>
      <c r="K119" s="192" t="s">
        <v>112</v>
      </c>
      <c r="L119" s="193"/>
      <c r="M119" s="97" t="s">
        <v>1</v>
      </c>
      <c r="N119" s="98" t="s">
        <v>41</v>
      </c>
      <c r="O119" s="98" t="s">
        <v>113</v>
      </c>
      <c r="P119" s="98" t="s">
        <v>114</v>
      </c>
      <c r="Q119" s="98" t="s">
        <v>115</v>
      </c>
      <c r="R119" s="98" t="s">
        <v>116</v>
      </c>
      <c r="S119" s="98" t="s">
        <v>117</v>
      </c>
      <c r="T119" s="99" t="s">
        <v>118</v>
      </c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</row>
    <row r="120" s="2" customFormat="1" ht="22.8" customHeight="1">
      <c r="A120" s="35"/>
      <c r="B120" s="36"/>
      <c r="C120" s="104" t="s">
        <v>119</v>
      </c>
      <c r="D120" s="37"/>
      <c r="E120" s="37"/>
      <c r="F120" s="37"/>
      <c r="G120" s="37"/>
      <c r="H120" s="37"/>
      <c r="I120" s="37"/>
      <c r="J120" s="194">
        <f>BK120</f>
        <v>0</v>
      </c>
      <c r="K120" s="37"/>
      <c r="L120" s="41"/>
      <c r="M120" s="100"/>
      <c r="N120" s="195"/>
      <c r="O120" s="101"/>
      <c r="P120" s="196">
        <f>P121+P167+P190</f>
        <v>0</v>
      </c>
      <c r="Q120" s="101"/>
      <c r="R120" s="196">
        <f>R121+R167+R190</f>
        <v>748.17279999999994</v>
      </c>
      <c r="S120" s="101"/>
      <c r="T120" s="197">
        <f>T121+T167+T190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76</v>
      </c>
      <c r="AU120" s="14" t="s">
        <v>102</v>
      </c>
      <c r="BK120" s="198">
        <f>BK121+BK167+BK190</f>
        <v>0</v>
      </c>
    </row>
    <row r="121" s="12" customFormat="1" ht="25.92" customHeight="1">
      <c r="A121" s="12"/>
      <c r="B121" s="199"/>
      <c r="C121" s="200"/>
      <c r="D121" s="201" t="s">
        <v>76</v>
      </c>
      <c r="E121" s="202" t="s">
        <v>120</v>
      </c>
      <c r="F121" s="202" t="s">
        <v>121</v>
      </c>
      <c r="G121" s="200"/>
      <c r="H121" s="200"/>
      <c r="I121" s="203"/>
      <c r="J121" s="204">
        <f>BK121</f>
        <v>0</v>
      </c>
      <c r="K121" s="200"/>
      <c r="L121" s="205"/>
      <c r="M121" s="206"/>
      <c r="N121" s="207"/>
      <c r="O121" s="207"/>
      <c r="P121" s="208">
        <f>P122</f>
        <v>0</v>
      </c>
      <c r="Q121" s="207"/>
      <c r="R121" s="208">
        <f>R122</f>
        <v>748.17279999999994</v>
      </c>
      <c r="S121" s="207"/>
      <c r="T121" s="209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85</v>
      </c>
      <c r="AT121" s="211" t="s">
        <v>76</v>
      </c>
      <c r="AU121" s="211" t="s">
        <v>77</v>
      </c>
      <c r="AY121" s="210" t="s">
        <v>122</v>
      </c>
      <c r="BK121" s="212">
        <f>BK122</f>
        <v>0</v>
      </c>
    </row>
    <row r="122" s="12" customFormat="1" ht="22.8" customHeight="1">
      <c r="A122" s="12"/>
      <c r="B122" s="199"/>
      <c r="C122" s="200"/>
      <c r="D122" s="201" t="s">
        <v>76</v>
      </c>
      <c r="E122" s="213" t="s">
        <v>123</v>
      </c>
      <c r="F122" s="213" t="s">
        <v>124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SUM(P123:P166)</f>
        <v>0</v>
      </c>
      <c r="Q122" s="207"/>
      <c r="R122" s="208">
        <f>SUM(R123:R166)</f>
        <v>748.17279999999994</v>
      </c>
      <c r="S122" s="207"/>
      <c r="T122" s="209">
        <f>SUM(T123:T166)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85</v>
      </c>
      <c r="AT122" s="211" t="s">
        <v>76</v>
      </c>
      <c r="AU122" s="211" t="s">
        <v>85</v>
      </c>
      <c r="AY122" s="210" t="s">
        <v>122</v>
      </c>
      <c r="BK122" s="212">
        <f>SUM(BK123:BK166)</f>
        <v>0</v>
      </c>
    </row>
    <row r="123" s="2" customFormat="1" ht="24.15" customHeight="1">
      <c r="A123" s="35"/>
      <c r="B123" s="36"/>
      <c r="C123" s="215" t="s">
        <v>85</v>
      </c>
      <c r="D123" s="215" t="s">
        <v>125</v>
      </c>
      <c r="E123" s="216" t="s">
        <v>126</v>
      </c>
      <c r="F123" s="217" t="s">
        <v>127</v>
      </c>
      <c r="G123" s="218" t="s">
        <v>128</v>
      </c>
      <c r="H123" s="219">
        <v>12</v>
      </c>
      <c r="I123" s="220"/>
      <c r="J123" s="221">
        <f>ROUND(I123*H123,2)</f>
        <v>0</v>
      </c>
      <c r="K123" s="217" t="s">
        <v>129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130</v>
      </c>
      <c r="AT123" s="226" t="s">
        <v>125</v>
      </c>
      <c r="AU123" s="226" t="s">
        <v>87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130</v>
      </c>
      <c r="BM123" s="226" t="s">
        <v>131</v>
      </c>
    </row>
    <row r="124" s="2" customFormat="1" ht="24.15" customHeight="1">
      <c r="A124" s="35"/>
      <c r="B124" s="36"/>
      <c r="C124" s="215" t="s">
        <v>87</v>
      </c>
      <c r="D124" s="215" t="s">
        <v>125</v>
      </c>
      <c r="E124" s="216" t="s">
        <v>132</v>
      </c>
      <c r="F124" s="217" t="s">
        <v>133</v>
      </c>
      <c r="G124" s="218" t="s">
        <v>128</v>
      </c>
      <c r="H124" s="219">
        <v>12</v>
      </c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130</v>
      </c>
      <c r="AT124" s="226" t="s">
        <v>125</v>
      </c>
      <c r="AU124" s="226" t="s">
        <v>87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130</v>
      </c>
      <c r="BM124" s="226" t="s">
        <v>134</v>
      </c>
    </row>
    <row r="125" s="2" customFormat="1" ht="24.15" customHeight="1">
      <c r="A125" s="35"/>
      <c r="B125" s="36"/>
      <c r="C125" s="215" t="s">
        <v>135</v>
      </c>
      <c r="D125" s="215" t="s">
        <v>125</v>
      </c>
      <c r="E125" s="216" t="s">
        <v>136</v>
      </c>
      <c r="F125" s="217" t="s">
        <v>137</v>
      </c>
      <c r="G125" s="218" t="s">
        <v>128</v>
      </c>
      <c r="H125" s="219">
        <v>16</v>
      </c>
      <c r="I125" s="220"/>
      <c r="J125" s="221">
        <f>ROUND(I125*H125,2)</f>
        <v>0</v>
      </c>
      <c r="K125" s="217" t="s">
        <v>129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130</v>
      </c>
      <c r="AT125" s="226" t="s">
        <v>125</v>
      </c>
      <c r="AU125" s="226" t="s">
        <v>87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130</v>
      </c>
      <c r="BM125" s="226" t="s">
        <v>138</v>
      </c>
    </row>
    <row r="126" s="2" customFormat="1" ht="24.15" customHeight="1">
      <c r="A126" s="35"/>
      <c r="B126" s="36"/>
      <c r="C126" s="215" t="s">
        <v>130</v>
      </c>
      <c r="D126" s="215" t="s">
        <v>125</v>
      </c>
      <c r="E126" s="216" t="s">
        <v>139</v>
      </c>
      <c r="F126" s="217" t="s">
        <v>140</v>
      </c>
      <c r="G126" s="218" t="s">
        <v>141</v>
      </c>
      <c r="H126" s="219">
        <v>30</v>
      </c>
      <c r="I126" s="220"/>
      <c r="J126" s="221">
        <f>ROUND(I126*H126,2)</f>
        <v>0</v>
      </c>
      <c r="K126" s="217" t="s">
        <v>129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130</v>
      </c>
      <c r="AT126" s="226" t="s">
        <v>125</v>
      </c>
      <c r="AU126" s="226" t="s">
        <v>87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130</v>
      </c>
      <c r="BM126" s="226" t="s">
        <v>142</v>
      </c>
    </row>
    <row r="127" s="2" customFormat="1" ht="24.15" customHeight="1">
      <c r="A127" s="35"/>
      <c r="B127" s="36"/>
      <c r="C127" s="215" t="s">
        <v>123</v>
      </c>
      <c r="D127" s="215" t="s">
        <v>125</v>
      </c>
      <c r="E127" s="216" t="s">
        <v>143</v>
      </c>
      <c r="F127" s="217" t="s">
        <v>144</v>
      </c>
      <c r="G127" s="218" t="s">
        <v>141</v>
      </c>
      <c r="H127" s="219">
        <v>30</v>
      </c>
      <c r="I127" s="220"/>
      <c r="J127" s="221">
        <f>ROUND(I127*H127,2)</f>
        <v>0</v>
      </c>
      <c r="K127" s="217" t="s">
        <v>129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87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130</v>
      </c>
      <c r="BM127" s="226" t="s">
        <v>145</v>
      </c>
    </row>
    <row r="128" s="2" customFormat="1" ht="37.8" customHeight="1">
      <c r="A128" s="35"/>
      <c r="B128" s="36"/>
      <c r="C128" s="215" t="s">
        <v>146</v>
      </c>
      <c r="D128" s="215" t="s">
        <v>125</v>
      </c>
      <c r="E128" s="216" t="s">
        <v>147</v>
      </c>
      <c r="F128" s="217" t="s">
        <v>148</v>
      </c>
      <c r="G128" s="218" t="s">
        <v>149</v>
      </c>
      <c r="H128" s="219">
        <v>12</v>
      </c>
      <c r="I128" s="220"/>
      <c r="J128" s="221">
        <f>ROUND(I128*H128,2)</f>
        <v>0</v>
      </c>
      <c r="K128" s="217" t="s">
        <v>129</v>
      </c>
      <c r="L128" s="41"/>
      <c r="M128" s="222" t="s">
        <v>1</v>
      </c>
      <c r="N128" s="223" t="s">
        <v>42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130</v>
      </c>
      <c r="AT128" s="226" t="s">
        <v>125</v>
      </c>
      <c r="AU128" s="226" t="s">
        <v>87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130</v>
      </c>
      <c r="BM128" s="226" t="s">
        <v>150</v>
      </c>
    </row>
    <row r="129" s="2" customFormat="1" ht="24.15" customHeight="1">
      <c r="A129" s="35"/>
      <c r="B129" s="36"/>
      <c r="C129" s="215" t="s">
        <v>151</v>
      </c>
      <c r="D129" s="215" t="s">
        <v>125</v>
      </c>
      <c r="E129" s="216" t="s">
        <v>152</v>
      </c>
      <c r="F129" s="217" t="s">
        <v>153</v>
      </c>
      <c r="G129" s="218" t="s">
        <v>154</v>
      </c>
      <c r="H129" s="219">
        <v>12</v>
      </c>
      <c r="I129" s="220"/>
      <c r="J129" s="221">
        <f>ROUND(I129*H129,2)</f>
        <v>0</v>
      </c>
      <c r="K129" s="217" t="s">
        <v>129</v>
      </c>
      <c r="L129" s="41"/>
      <c r="M129" s="222" t="s">
        <v>1</v>
      </c>
      <c r="N129" s="223" t="s">
        <v>42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130</v>
      </c>
      <c r="AT129" s="226" t="s">
        <v>125</v>
      </c>
      <c r="AU129" s="226" t="s">
        <v>87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85</v>
      </c>
      <c r="BK129" s="227">
        <f>ROUND(I129*H129,2)</f>
        <v>0</v>
      </c>
      <c r="BL129" s="14" t="s">
        <v>130</v>
      </c>
      <c r="BM129" s="226" t="s">
        <v>155</v>
      </c>
    </row>
    <row r="130" s="2" customFormat="1" ht="24.15" customHeight="1">
      <c r="A130" s="35"/>
      <c r="B130" s="36"/>
      <c r="C130" s="215" t="s">
        <v>156</v>
      </c>
      <c r="D130" s="215" t="s">
        <v>125</v>
      </c>
      <c r="E130" s="216" t="s">
        <v>157</v>
      </c>
      <c r="F130" s="217" t="s">
        <v>158</v>
      </c>
      <c r="G130" s="218" t="s">
        <v>154</v>
      </c>
      <c r="H130" s="219">
        <v>12</v>
      </c>
      <c r="I130" s="220"/>
      <c r="J130" s="221">
        <f>ROUND(I130*H130,2)</f>
        <v>0</v>
      </c>
      <c r="K130" s="217" t="s">
        <v>129</v>
      </c>
      <c r="L130" s="41"/>
      <c r="M130" s="222" t="s">
        <v>1</v>
      </c>
      <c r="N130" s="223" t="s">
        <v>42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130</v>
      </c>
      <c r="AT130" s="226" t="s">
        <v>125</v>
      </c>
      <c r="AU130" s="226" t="s">
        <v>87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85</v>
      </c>
      <c r="BK130" s="227">
        <f>ROUND(I130*H130,2)</f>
        <v>0</v>
      </c>
      <c r="BL130" s="14" t="s">
        <v>130</v>
      </c>
      <c r="BM130" s="226" t="s">
        <v>159</v>
      </c>
    </row>
    <row r="131" s="2" customFormat="1" ht="49.05" customHeight="1">
      <c r="A131" s="35"/>
      <c r="B131" s="36"/>
      <c r="C131" s="215" t="s">
        <v>160</v>
      </c>
      <c r="D131" s="215" t="s">
        <v>125</v>
      </c>
      <c r="E131" s="216" t="s">
        <v>161</v>
      </c>
      <c r="F131" s="217" t="s">
        <v>162</v>
      </c>
      <c r="G131" s="218" t="s">
        <v>163</v>
      </c>
      <c r="H131" s="219">
        <v>0.050000000000000003</v>
      </c>
      <c r="I131" s="220"/>
      <c r="J131" s="221">
        <f>ROUND(I131*H131,2)</f>
        <v>0</v>
      </c>
      <c r="K131" s="217" t="s">
        <v>129</v>
      </c>
      <c r="L131" s="41"/>
      <c r="M131" s="222" t="s">
        <v>1</v>
      </c>
      <c r="N131" s="223" t="s">
        <v>42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130</v>
      </c>
      <c r="AT131" s="226" t="s">
        <v>125</v>
      </c>
      <c r="AU131" s="226" t="s">
        <v>87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85</v>
      </c>
      <c r="BK131" s="227">
        <f>ROUND(I131*H131,2)</f>
        <v>0</v>
      </c>
      <c r="BL131" s="14" t="s">
        <v>130</v>
      </c>
      <c r="BM131" s="226" t="s">
        <v>164</v>
      </c>
    </row>
    <row r="132" s="2" customFormat="1" ht="24.15" customHeight="1">
      <c r="A132" s="35"/>
      <c r="B132" s="36"/>
      <c r="C132" s="215" t="s">
        <v>165</v>
      </c>
      <c r="D132" s="215" t="s">
        <v>125</v>
      </c>
      <c r="E132" s="216" t="s">
        <v>166</v>
      </c>
      <c r="F132" s="217" t="s">
        <v>167</v>
      </c>
      <c r="G132" s="218" t="s">
        <v>154</v>
      </c>
      <c r="H132" s="219">
        <v>84</v>
      </c>
      <c r="I132" s="220"/>
      <c r="J132" s="221">
        <f>ROUND(I132*H132,2)</f>
        <v>0</v>
      </c>
      <c r="K132" s="217" t="s">
        <v>129</v>
      </c>
      <c r="L132" s="41"/>
      <c r="M132" s="222" t="s">
        <v>1</v>
      </c>
      <c r="N132" s="223" t="s">
        <v>42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130</v>
      </c>
      <c r="AT132" s="226" t="s">
        <v>125</v>
      </c>
      <c r="AU132" s="226" t="s">
        <v>87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85</v>
      </c>
      <c r="BK132" s="227">
        <f>ROUND(I132*H132,2)</f>
        <v>0</v>
      </c>
      <c r="BL132" s="14" t="s">
        <v>130</v>
      </c>
      <c r="BM132" s="226" t="s">
        <v>407</v>
      </c>
    </row>
    <row r="133" s="2" customFormat="1" ht="37.8" customHeight="1">
      <c r="A133" s="35"/>
      <c r="B133" s="36"/>
      <c r="C133" s="215" t="s">
        <v>169</v>
      </c>
      <c r="D133" s="215" t="s">
        <v>125</v>
      </c>
      <c r="E133" s="216" t="s">
        <v>170</v>
      </c>
      <c r="F133" s="217" t="s">
        <v>171</v>
      </c>
      <c r="G133" s="218" t="s">
        <v>149</v>
      </c>
      <c r="H133" s="219">
        <v>125</v>
      </c>
      <c r="I133" s="220"/>
      <c r="J133" s="221">
        <f>ROUND(I133*H133,2)</f>
        <v>0</v>
      </c>
      <c r="K133" s="217" t="s">
        <v>129</v>
      </c>
      <c r="L133" s="41"/>
      <c r="M133" s="222" t="s">
        <v>1</v>
      </c>
      <c r="N133" s="223" t="s">
        <v>42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130</v>
      </c>
      <c r="AT133" s="226" t="s">
        <v>125</v>
      </c>
      <c r="AU133" s="226" t="s">
        <v>87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85</v>
      </c>
      <c r="BK133" s="227">
        <f>ROUND(I133*H133,2)</f>
        <v>0</v>
      </c>
      <c r="BL133" s="14" t="s">
        <v>130</v>
      </c>
      <c r="BM133" s="226" t="s">
        <v>172</v>
      </c>
    </row>
    <row r="134" s="2" customFormat="1" ht="24.15" customHeight="1">
      <c r="A134" s="35"/>
      <c r="B134" s="36"/>
      <c r="C134" s="215" t="s">
        <v>173</v>
      </c>
      <c r="D134" s="215" t="s">
        <v>125</v>
      </c>
      <c r="E134" s="216" t="s">
        <v>174</v>
      </c>
      <c r="F134" s="217" t="s">
        <v>175</v>
      </c>
      <c r="G134" s="218" t="s">
        <v>141</v>
      </c>
      <c r="H134" s="219">
        <v>226</v>
      </c>
      <c r="I134" s="220"/>
      <c r="J134" s="221">
        <f>ROUND(I134*H134,2)</f>
        <v>0</v>
      </c>
      <c r="K134" s="217" t="s">
        <v>129</v>
      </c>
      <c r="L134" s="41"/>
      <c r="M134" s="222" t="s">
        <v>1</v>
      </c>
      <c r="N134" s="223" t="s">
        <v>42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130</v>
      </c>
      <c r="AT134" s="226" t="s">
        <v>125</v>
      </c>
      <c r="AU134" s="226" t="s">
        <v>87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85</v>
      </c>
      <c r="BK134" s="227">
        <f>ROUND(I134*H134,2)</f>
        <v>0</v>
      </c>
      <c r="BL134" s="14" t="s">
        <v>130</v>
      </c>
      <c r="BM134" s="226" t="s">
        <v>176</v>
      </c>
    </row>
    <row r="135" s="2" customFormat="1" ht="62.7" customHeight="1">
      <c r="A135" s="35"/>
      <c r="B135" s="36"/>
      <c r="C135" s="215" t="s">
        <v>177</v>
      </c>
      <c r="D135" s="215" t="s">
        <v>125</v>
      </c>
      <c r="E135" s="216" t="s">
        <v>178</v>
      </c>
      <c r="F135" s="217" t="s">
        <v>179</v>
      </c>
      <c r="G135" s="218" t="s">
        <v>149</v>
      </c>
      <c r="H135" s="219">
        <v>125</v>
      </c>
      <c r="I135" s="220"/>
      <c r="J135" s="221">
        <f>ROUND(I135*H135,2)</f>
        <v>0</v>
      </c>
      <c r="K135" s="217" t="s">
        <v>129</v>
      </c>
      <c r="L135" s="41"/>
      <c r="M135" s="222" t="s">
        <v>1</v>
      </c>
      <c r="N135" s="223" t="s">
        <v>42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130</v>
      </c>
      <c r="AT135" s="226" t="s">
        <v>125</v>
      </c>
      <c r="AU135" s="226" t="s">
        <v>87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85</v>
      </c>
      <c r="BK135" s="227">
        <f>ROUND(I135*H135,2)</f>
        <v>0</v>
      </c>
      <c r="BL135" s="14" t="s">
        <v>130</v>
      </c>
      <c r="BM135" s="226" t="s">
        <v>180</v>
      </c>
    </row>
    <row r="136" s="2" customFormat="1" ht="37.8" customHeight="1">
      <c r="A136" s="35"/>
      <c r="B136" s="36"/>
      <c r="C136" s="215" t="s">
        <v>181</v>
      </c>
      <c r="D136" s="215" t="s">
        <v>125</v>
      </c>
      <c r="E136" s="216" t="s">
        <v>182</v>
      </c>
      <c r="F136" s="217" t="s">
        <v>183</v>
      </c>
      <c r="G136" s="218" t="s">
        <v>149</v>
      </c>
      <c r="H136" s="219">
        <v>445</v>
      </c>
      <c r="I136" s="220"/>
      <c r="J136" s="221">
        <f>ROUND(I136*H136,2)</f>
        <v>0</v>
      </c>
      <c r="K136" s="217" t="s">
        <v>129</v>
      </c>
      <c r="L136" s="41"/>
      <c r="M136" s="222" t="s">
        <v>1</v>
      </c>
      <c r="N136" s="223" t="s">
        <v>42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130</v>
      </c>
      <c r="AT136" s="226" t="s">
        <v>125</v>
      </c>
      <c r="AU136" s="226" t="s">
        <v>87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85</v>
      </c>
      <c r="BK136" s="227">
        <f>ROUND(I136*H136,2)</f>
        <v>0</v>
      </c>
      <c r="BL136" s="14" t="s">
        <v>130</v>
      </c>
      <c r="BM136" s="226" t="s">
        <v>184</v>
      </c>
    </row>
    <row r="137" s="2" customFormat="1" ht="24.15" customHeight="1">
      <c r="A137" s="35"/>
      <c r="B137" s="36"/>
      <c r="C137" s="228" t="s">
        <v>8</v>
      </c>
      <c r="D137" s="228" t="s">
        <v>185</v>
      </c>
      <c r="E137" s="229" t="s">
        <v>186</v>
      </c>
      <c r="F137" s="230" t="s">
        <v>187</v>
      </c>
      <c r="G137" s="231" t="s">
        <v>188</v>
      </c>
      <c r="H137" s="232">
        <v>712</v>
      </c>
      <c r="I137" s="233"/>
      <c r="J137" s="234">
        <f>ROUND(I137*H137,2)</f>
        <v>0</v>
      </c>
      <c r="K137" s="230" t="s">
        <v>129</v>
      </c>
      <c r="L137" s="235"/>
      <c r="M137" s="236" t="s">
        <v>1</v>
      </c>
      <c r="N137" s="237" t="s">
        <v>42</v>
      </c>
      <c r="O137" s="88"/>
      <c r="P137" s="224">
        <f>O137*H137</f>
        <v>0</v>
      </c>
      <c r="Q137" s="224">
        <v>1</v>
      </c>
      <c r="R137" s="224">
        <f>Q137*H137</f>
        <v>712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156</v>
      </c>
      <c r="AT137" s="226" t="s">
        <v>185</v>
      </c>
      <c r="AU137" s="226" t="s">
        <v>87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85</v>
      </c>
      <c r="BK137" s="227">
        <f>ROUND(I137*H137,2)</f>
        <v>0</v>
      </c>
      <c r="BL137" s="14" t="s">
        <v>130</v>
      </c>
      <c r="BM137" s="226" t="s">
        <v>189</v>
      </c>
    </row>
    <row r="138" s="2" customFormat="1" ht="37.8" customHeight="1">
      <c r="A138" s="35"/>
      <c r="B138" s="36"/>
      <c r="C138" s="215" t="s">
        <v>190</v>
      </c>
      <c r="D138" s="215" t="s">
        <v>125</v>
      </c>
      <c r="E138" s="216" t="s">
        <v>191</v>
      </c>
      <c r="F138" s="217" t="s">
        <v>192</v>
      </c>
      <c r="G138" s="218" t="s">
        <v>163</v>
      </c>
      <c r="H138" s="219">
        <v>0.050000000000000003</v>
      </c>
      <c r="I138" s="220"/>
      <c r="J138" s="221">
        <f>ROUND(I138*H138,2)</f>
        <v>0</v>
      </c>
      <c r="K138" s="217" t="s">
        <v>129</v>
      </c>
      <c r="L138" s="41"/>
      <c r="M138" s="222" t="s">
        <v>1</v>
      </c>
      <c r="N138" s="223" t="s">
        <v>42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130</v>
      </c>
      <c r="AT138" s="226" t="s">
        <v>125</v>
      </c>
      <c r="AU138" s="226" t="s">
        <v>87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85</v>
      </c>
      <c r="BK138" s="227">
        <f>ROUND(I138*H138,2)</f>
        <v>0</v>
      </c>
      <c r="BL138" s="14" t="s">
        <v>130</v>
      </c>
      <c r="BM138" s="226" t="s">
        <v>193</v>
      </c>
    </row>
    <row r="139" s="2" customFormat="1" ht="62.7" customHeight="1">
      <c r="A139" s="35"/>
      <c r="B139" s="36"/>
      <c r="C139" s="215" t="s">
        <v>194</v>
      </c>
      <c r="D139" s="215" t="s">
        <v>125</v>
      </c>
      <c r="E139" s="216" t="s">
        <v>195</v>
      </c>
      <c r="F139" s="217" t="s">
        <v>196</v>
      </c>
      <c r="G139" s="218" t="s">
        <v>163</v>
      </c>
      <c r="H139" s="219">
        <v>5.1500000000000004</v>
      </c>
      <c r="I139" s="220"/>
      <c r="J139" s="221">
        <f>ROUND(I139*H139,2)</f>
        <v>0</v>
      </c>
      <c r="K139" s="217" t="s">
        <v>129</v>
      </c>
      <c r="L139" s="41"/>
      <c r="M139" s="222" t="s">
        <v>1</v>
      </c>
      <c r="N139" s="223" t="s">
        <v>42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130</v>
      </c>
      <c r="AT139" s="226" t="s">
        <v>125</v>
      </c>
      <c r="AU139" s="226" t="s">
        <v>87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85</v>
      </c>
      <c r="BK139" s="227">
        <f>ROUND(I139*H139,2)</f>
        <v>0</v>
      </c>
      <c r="BL139" s="14" t="s">
        <v>130</v>
      </c>
      <c r="BM139" s="226" t="s">
        <v>197</v>
      </c>
    </row>
    <row r="140" s="2" customFormat="1" ht="24.15" customHeight="1">
      <c r="A140" s="35"/>
      <c r="B140" s="36"/>
      <c r="C140" s="215" t="s">
        <v>198</v>
      </c>
      <c r="D140" s="215" t="s">
        <v>125</v>
      </c>
      <c r="E140" s="216" t="s">
        <v>199</v>
      </c>
      <c r="F140" s="217" t="s">
        <v>200</v>
      </c>
      <c r="G140" s="218" t="s">
        <v>163</v>
      </c>
      <c r="H140" s="219">
        <v>0.050000000000000003</v>
      </c>
      <c r="I140" s="220"/>
      <c r="J140" s="221">
        <f>ROUND(I140*H140,2)</f>
        <v>0</v>
      </c>
      <c r="K140" s="217" t="s">
        <v>129</v>
      </c>
      <c r="L140" s="41"/>
      <c r="M140" s="222" t="s">
        <v>1</v>
      </c>
      <c r="N140" s="223" t="s">
        <v>42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130</v>
      </c>
      <c r="AT140" s="226" t="s">
        <v>125</v>
      </c>
      <c r="AU140" s="226" t="s">
        <v>87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85</v>
      </c>
      <c r="BK140" s="227">
        <f>ROUND(I140*H140,2)</f>
        <v>0</v>
      </c>
      <c r="BL140" s="14" t="s">
        <v>130</v>
      </c>
      <c r="BM140" s="226" t="s">
        <v>201</v>
      </c>
    </row>
    <row r="141" s="2" customFormat="1" ht="49.05" customHeight="1">
      <c r="A141" s="35"/>
      <c r="B141" s="36"/>
      <c r="C141" s="215" t="s">
        <v>202</v>
      </c>
      <c r="D141" s="215" t="s">
        <v>125</v>
      </c>
      <c r="E141" s="216" t="s">
        <v>203</v>
      </c>
      <c r="F141" s="217" t="s">
        <v>204</v>
      </c>
      <c r="G141" s="218" t="s">
        <v>205</v>
      </c>
      <c r="H141" s="219">
        <v>8</v>
      </c>
      <c r="I141" s="220"/>
      <c r="J141" s="221">
        <f>ROUND(I141*H141,2)</f>
        <v>0</v>
      </c>
      <c r="K141" s="217" t="s">
        <v>129</v>
      </c>
      <c r="L141" s="41"/>
      <c r="M141" s="222" t="s">
        <v>1</v>
      </c>
      <c r="N141" s="223" t="s">
        <v>42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130</v>
      </c>
      <c r="AT141" s="226" t="s">
        <v>125</v>
      </c>
      <c r="AU141" s="226" t="s">
        <v>87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85</v>
      </c>
      <c r="BK141" s="227">
        <f>ROUND(I141*H141,2)</f>
        <v>0</v>
      </c>
      <c r="BL141" s="14" t="s">
        <v>130</v>
      </c>
      <c r="BM141" s="226" t="s">
        <v>206</v>
      </c>
    </row>
    <row r="142" s="2" customFormat="1" ht="49.05" customHeight="1">
      <c r="A142" s="35"/>
      <c r="B142" s="36"/>
      <c r="C142" s="215" t="s">
        <v>207</v>
      </c>
      <c r="D142" s="215" t="s">
        <v>125</v>
      </c>
      <c r="E142" s="216" t="s">
        <v>208</v>
      </c>
      <c r="F142" s="217" t="s">
        <v>209</v>
      </c>
      <c r="G142" s="218" t="s">
        <v>205</v>
      </c>
      <c r="H142" s="219">
        <v>4</v>
      </c>
      <c r="I142" s="220"/>
      <c r="J142" s="221">
        <f>ROUND(I142*H142,2)</f>
        <v>0</v>
      </c>
      <c r="K142" s="217" t="s">
        <v>129</v>
      </c>
      <c r="L142" s="41"/>
      <c r="M142" s="222" t="s">
        <v>1</v>
      </c>
      <c r="N142" s="223" t="s">
        <v>42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130</v>
      </c>
      <c r="AT142" s="226" t="s">
        <v>125</v>
      </c>
      <c r="AU142" s="226" t="s">
        <v>87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85</v>
      </c>
      <c r="BK142" s="227">
        <f>ROUND(I142*H142,2)</f>
        <v>0</v>
      </c>
      <c r="BL142" s="14" t="s">
        <v>130</v>
      </c>
      <c r="BM142" s="226" t="s">
        <v>210</v>
      </c>
    </row>
    <row r="143" s="2" customFormat="1" ht="49.05" customHeight="1">
      <c r="A143" s="35"/>
      <c r="B143" s="36"/>
      <c r="C143" s="215" t="s">
        <v>7</v>
      </c>
      <c r="D143" s="215" t="s">
        <v>125</v>
      </c>
      <c r="E143" s="216" t="s">
        <v>211</v>
      </c>
      <c r="F143" s="217" t="s">
        <v>212</v>
      </c>
      <c r="G143" s="218" t="s">
        <v>128</v>
      </c>
      <c r="H143" s="219">
        <v>500</v>
      </c>
      <c r="I143" s="220"/>
      <c r="J143" s="221">
        <f>ROUND(I143*H143,2)</f>
        <v>0</v>
      </c>
      <c r="K143" s="217" t="s">
        <v>129</v>
      </c>
      <c r="L143" s="41"/>
      <c r="M143" s="222" t="s">
        <v>1</v>
      </c>
      <c r="N143" s="223" t="s">
        <v>42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130</v>
      </c>
      <c r="AT143" s="226" t="s">
        <v>125</v>
      </c>
      <c r="AU143" s="226" t="s">
        <v>87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85</v>
      </c>
      <c r="BK143" s="227">
        <f>ROUND(I143*H143,2)</f>
        <v>0</v>
      </c>
      <c r="BL143" s="14" t="s">
        <v>130</v>
      </c>
      <c r="BM143" s="226" t="s">
        <v>213</v>
      </c>
    </row>
    <row r="144" s="2" customFormat="1" ht="49.05" customHeight="1">
      <c r="A144" s="35"/>
      <c r="B144" s="36"/>
      <c r="C144" s="215" t="s">
        <v>214</v>
      </c>
      <c r="D144" s="215" t="s">
        <v>125</v>
      </c>
      <c r="E144" s="216" t="s">
        <v>215</v>
      </c>
      <c r="F144" s="217" t="s">
        <v>216</v>
      </c>
      <c r="G144" s="218" t="s">
        <v>128</v>
      </c>
      <c r="H144" s="219">
        <v>500</v>
      </c>
      <c r="I144" s="220"/>
      <c r="J144" s="221">
        <f>ROUND(I144*H144,2)</f>
        <v>0</v>
      </c>
      <c r="K144" s="217" t="s">
        <v>129</v>
      </c>
      <c r="L144" s="41"/>
      <c r="M144" s="222" t="s">
        <v>1</v>
      </c>
      <c r="N144" s="223" t="s">
        <v>42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130</v>
      </c>
      <c r="AT144" s="226" t="s">
        <v>125</v>
      </c>
      <c r="AU144" s="226" t="s">
        <v>87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85</v>
      </c>
      <c r="BK144" s="227">
        <f>ROUND(I144*H144,2)</f>
        <v>0</v>
      </c>
      <c r="BL144" s="14" t="s">
        <v>130</v>
      </c>
      <c r="BM144" s="226" t="s">
        <v>217</v>
      </c>
    </row>
    <row r="145" s="2" customFormat="1" ht="24.15" customHeight="1">
      <c r="A145" s="35"/>
      <c r="B145" s="36"/>
      <c r="C145" s="215" t="s">
        <v>218</v>
      </c>
      <c r="D145" s="215" t="s">
        <v>125</v>
      </c>
      <c r="E145" s="216" t="s">
        <v>219</v>
      </c>
      <c r="F145" s="217" t="s">
        <v>220</v>
      </c>
      <c r="G145" s="218" t="s">
        <v>154</v>
      </c>
      <c r="H145" s="219">
        <v>8</v>
      </c>
      <c r="I145" s="220"/>
      <c r="J145" s="221">
        <f>ROUND(I145*H145,2)</f>
        <v>0</v>
      </c>
      <c r="K145" s="217" t="s">
        <v>129</v>
      </c>
      <c r="L145" s="41"/>
      <c r="M145" s="222" t="s">
        <v>1</v>
      </c>
      <c r="N145" s="223" t="s">
        <v>42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130</v>
      </c>
      <c r="AT145" s="226" t="s">
        <v>125</v>
      </c>
      <c r="AU145" s="226" t="s">
        <v>87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85</v>
      </c>
      <c r="BK145" s="227">
        <f>ROUND(I145*H145,2)</f>
        <v>0</v>
      </c>
      <c r="BL145" s="14" t="s">
        <v>130</v>
      </c>
      <c r="BM145" s="226" t="s">
        <v>221</v>
      </c>
    </row>
    <row r="146" s="2" customFormat="1" ht="37.8" customHeight="1">
      <c r="A146" s="35"/>
      <c r="B146" s="36"/>
      <c r="C146" s="215" t="s">
        <v>222</v>
      </c>
      <c r="D146" s="215" t="s">
        <v>125</v>
      </c>
      <c r="E146" s="216" t="s">
        <v>223</v>
      </c>
      <c r="F146" s="217" t="s">
        <v>224</v>
      </c>
      <c r="G146" s="218" t="s">
        <v>225</v>
      </c>
      <c r="H146" s="219">
        <v>52</v>
      </c>
      <c r="I146" s="220"/>
      <c r="J146" s="221">
        <f>ROUND(I146*H146,2)</f>
        <v>0</v>
      </c>
      <c r="K146" s="217" t="s">
        <v>129</v>
      </c>
      <c r="L146" s="41"/>
      <c r="M146" s="222" t="s">
        <v>1</v>
      </c>
      <c r="N146" s="223" t="s">
        <v>42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130</v>
      </c>
      <c r="AT146" s="226" t="s">
        <v>125</v>
      </c>
      <c r="AU146" s="226" t="s">
        <v>87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85</v>
      </c>
      <c r="BK146" s="227">
        <f>ROUND(I146*H146,2)</f>
        <v>0</v>
      </c>
      <c r="BL146" s="14" t="s">
        <v>130</v>
      </c>
      <c r="BM146" s="226" t="s">
        <v>226</v>
      </c>
    </row>
    <row r="147" s="2" customFormat="1" ht="24.15" customHeight="1">
      <c r="A147" s="35"/>
      <c r="B147" s="36"/>
      <c r="C147" s="228" t="s">
        <v>227</v>
      </c>
      <c r="D147" s="228" t="s">
        <v>185</v>
      </c>
      <c r="E147" s="229" t="s">
        <v>228</v>
      </c>
      <c r="F147" s="230" t="s">
        <v>229</v>
      </c>
      <c r="G147" s="231" t="s">
        <v>154</v>
      </c>
      <c r="H147" s="232">
        <v>104</v>
      </c>
      <c r="I147" s="233"/>
      <c r="J147" s="234">
        <f>ROUND(I147*H147,2)</f>
        <v>0</v>
      </c>
      <c r="K147" s="230" t="s">
        <v>129</v>
      </c>
      <c r="L147" s="235"/>
      <c r="M147" s="236" t="s">
        <v>1</v>
      </c>
      <c r="N147" s="237" t="s">
        <v>42</v>
      </c>
      <c r="O147" s="88"/>
      <c r="P147" s="224">
        <f>O147*H147</f>
        <v>0</v>
      </c>
      <c r="Q147" s="224">
        <v>0.0010499999999999999</v>
      </c>
      <c r="R147" s="224">
        <f>Q147*H147</f>
        <v>0.10919999999999999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156</v>
      </c>
      <c r="AT147" s="226" t="s">
        <v>185</v>
      </c>
      <c r="AU147" s="226" t="s">
        <v>87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85</v>
      </c>
      <c r="BK147" s="227">
        <f>ROUND(I147*H147,2)</f>
        <v>0</v>
      </c>
      <c r="BL147" s="14" t="s">
        <v>130</v>
      </c>
      <c r="BM147" s="226" t="s">
        <v>230</v>
      </c>
    </row>
    <row r="148" s="2" customFormat="1" ht="37.8" customHeight="1">
      <c r="A148" s="35"/>
      <c r="B148" s="36"/>
      <c r="C148" s="215" t="s">
        <v>231</v>
      </c>
      <c r="D148" s="215" t="s">
        <v>125</v>
      </c>
      <c r="E148" s="216" t="s">
        <v>232</v>
      </c>
      <c r="F148" s="217" t="s">
        <v>233</v>
      </c>
      <c r="G148" s="218" t="s">
        <v>128</v>
      </c>
      <c r="H148" s="219">
        <v>12</v>
      </c>
      <c r="I148" s="220"/>
      <c r="J148" s="221">
        <f>ROUND(I148*H148,2)</f>
        <v>0</v>
      </c>
      <c r="K148" s="217" t="s">
        <v>129</v>
      </c>
      <c r="L148" s="41"/>
      <c r="M148" s="222" t="s">
        <v>1</v>
      </c>
      <c r="N148" s="223" t="s">
        <v>42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130</v>
      </c>
      <c r="AT148" s="226" t="s">
        <v>125</v>
      </c>
      <c r="AU148" s="226" t="s">
        <v>87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85</v>
      </c>
      <c r="BK148" s="227">
        <f>ROUND(I148*H148,2)</f>
        <v>0</v>
      </c>
      <c r="BL148" s="14" t="s">
        <v>130</v>
      </c>
      <c r="BM148" s="226" t="s">
        <v>234</v>
      </c>
    </row>
    <row r="149" s="2" customFormat="1" ht="24.15" customHeight="1">
      <c r="A149" s="35"/>
      <c r="B149" s="36"/>
      <c r="C149" s="228" t="s">
        <v>235</v>
      </c>
      <c r="D149" s="228" t="s">
        <v>185</v>
      </c>
      <c r="E149" s="229" t="s">
        <v>236</v>
      </c>
      <c r="F149" s="230" t="s">
        <v>408</v>
      </c>
      <c r="G149" s="231" t="s">
        <v>128</v>
      </c>
      <c r="H149" s="232">
        <v>12</v>
      </c>
      <c r="I149" s="233"/>
      <c r="J149" s="234">
        <f>ROUND(I149*H149,2)</f>
        <v>0</v>
      </c>
      <c r="K149" s="230" t="s">
        <v>129</v>
      </c>
      <c r="L149" s="235"/>
      <c r="M149" s="236" t="s">
        <v>1</v>
      </c>
      <c r="N149" s="237" t="s">
        <v>42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156</v>
      </c>
      <c r="AT149" s="226" t="s">
        <v>185</v>
      </c>
      <c r="AU149" s="226" t="s">
        <v>87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85</v>
      </c>
      <c r="BK149" s="227">
        <f>ROUND(I149*H149,2)</f>
        <v>0</v>
      </c>
      <c r="BL149" s="14" t="s">
        <v>130</v>
      </c>
      <c r="BM149" s="226" t="s">
        <v>238</v>
      </c>
    </row>
    <row r="150" s="2" customFormat="1" ht="24.15" customHeight="1">
      <c r="A150" s="35"/>
      <c r="B150" s="36"/>
      <c r="C150" s="215" t="s">
        <v>239</v>
      </c>
      <c r="D150" s="215" t="s">
        <v>125</v>
      </c>
      <c r="E150" s="216" t="s">
        <v>240</v>
      </c>
      <c r="F150" s="217" t="s">
        <v>241</v>
      </c>
      <c r="G150" s="218" t="s">
        <v>154</v>
      </c>
      <c r="H150" s="219">
        <v>4</v>
      </c>
      <c r="I150" s="220"/>
      <c r="J150" s="221">
        <f>ROUND(I150*H150,2)</f>
        <v>0</v>
      </c>
      <c r="K150" s="217" t="s">
        <v>129</v>
      </c>
      <c r="L150" s="41"/>
      <c r="M150" s="222" t="s">
        <v>1</v>
      </c>
      <c r="N150" s="223" t="s">
        <v>42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130</v>
      </c>
      <c r="AT150" s="226" t="s">
        <v>125</v>
      </c>
      <c r="AU150" s="226" t="s">
        <v>87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85</v>
      </c>
      <c r="BK150" s="227">
        <f>ROUND(I150*H150,2)</f>
        <v>0</v>
      </c>
      <c r="BL150" s="14" t="s">
        <v>130</v>
      </c>
      <c r="BM150" s="226" t="s">
        <v>242</v>
      </c>
    </row>
    <row r="151" s="2" customFormat="1" ht="24.15" customHeight="1">
      <c r="A151" s="35"/>
      <c r="B151" s="36"/>
      <c r="C151" s="228" t="s">
        <v>243</v>
      </c>
      <c r="D151" s="228" t="s">
        <v>185</v>
      </c>
      <c r="E151" s="229" t="s">
        <v>244</v>
      </c>
      <c r="F151" s="230" t="s">
        <v>245</v>
      </c>
      <c r="G151" s="231" t="s">
        <v>154</v>
      </c>
      <c r="H151" s="232">
        <v>2</v>
      </c>
      <c r="I151" s="233"/>
      <c r="J151" s="234">
        <f>ROUND(I151*H151,2)</f>
        <v>0</v>
      </c>
      <c r="K151" s="230" t="s">
        <v>129</v>
      </c>
      <c r="L151" s="235"/>
      <c r="M151" s="236" t="s">
        <v>1</v>
      </c>
      <c r="N151" s="237" t="s">
        <v>42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156</v>
      </c>
      <c r="AT151" s="226" t="s">
        <v>185</v>
      </c>
      <c r="AU151" s="226" t="s">
        <v>87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85</v>
      </c>
      <c r="BK151" s="227">
        <f>ROUND(I151*H151,2)</f>
        <v>0</v>
      </c>
      <c r="BL151" s="14" t="s">
        <v>130</v>
      </c>
      <c r="BM151" s="226" t="s">
        <v>246</v>
      </c>
    </row>
    <row r="152" s="2" customFormat="1" ht="24.15" customHeight="1">
      <c r="A152" s="35"/>
      <c r="B152" s="36"/>
      <c r="C152" s="228" t="s">
        <v>247</v>
      </c>
      <c r="D152" s="228" t="s">
        <v>185</v>
      </c>
      <c r="E152" s="229" t="s">
        <v>248</v>
      </c>
      <c r="F152" s="230" t="s">
        <v>249</v>
      </c>
      <c r="G152" s="231" t="s">
        <v>154</v>
      </c>
      <c r="H152" s="232">
        <v>2</v>
      </c>
      <c r="I152" s="233"/>
      <c r="J152" s="234">
        <f>ROUND(I152*H152,2)</f>
        <v>0</v>
      </c>
      <c r="K152" s="230" t="s">
        <v>129</v>
      </c>
      <c r="L152" s="235"/>
      <c r="M152" s="236" t="s">
        <v>1</v>
      </c>
      <c r="N152" s="237" t="s">
        <v>42</v>
      </c>
      <c r="O152" s="88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156</v>
      </c>
      <c r="AT152" s="226" t="s">
        <v>185</v>
      </c>
      <c r="AU152" s="226" t="s">
        <v>87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85</v>
      </c>
      <c r="BK152" s="227">
        <f>ROUND(I152*H152,2)</f>
        <v>0</v>
      </c>
      <c r="BL152" s="14" t="s">
        <v>130</v>
      </c>
      <c r="BM152" s="226" t="s">
        <v>250</v>
      </c>
    </row>
    <row r="153" s="2" customFormat="1" ht="24.15" customHeight="1">
      <c r="A153" s="35"/>
      <c r="B153" s="36"/>
      <c r="C153" s="215" t="s">
        <v>251</v>
      </c>
      <c r="D153" s="215" t="s">
        <v>125</v>
      </c>
      <c r="E153" s="216" t="s">
        <v>252</v>
      </c>
      <c r="F153" s="217" t="s">
        <v>253</v>
      </c>
      <c r="G153" s="218" t="s">
        <v>154</v>
      </c>
      <c r="H153" s="219">
        <v>16</v>
      </c>
      <c r="I153" s="220"/>
      <c r="J153" s="221">
        <f>ROUND(I153*H153,2)</f>
        <v>0</v>
      </c>
      <c r="K153" s="217" t="s">
        <v>129</v>
      </c>
      <c r="L153" s="41"/>
      <c r="M153" s="222" t="s">
        <v>1</v>
      </c>
      <c r="N153" s="223" t="s">
        <v>42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130</v>
      </c>
      <c r="AT153" s="226" t="s">
        <v>125</v>
      </c>
      <c r="AU153" s="226" t="s">
        <v>87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85</v>
      </c>
      <c r="BK153" s="227">
        <f>ROUND(I153*H153,2)</f>
        <v>0</v>
      </c>
      <c r="BL153" s="14" t="s">
        <v>130</v>
      </c>
      <c r="BM153" s="226" t="s">
        <v>254</v>
      </c>
    </row>
    <row r="154" s="2" customFormat="1" ht="24.15" customHeight="1">
      <c r="A154" s="35"/>
      <c r="B154" s="36"/>
      <c r="C154" s="228" t="s">
        <v>255</v>
      </c>
      <c r="D154" s="228" t="s">
        <v>185</v>
      </c>
      <c r="E154" s="229" t="s">
        <v>256</v>
      </c>
      <c r="F154" s="230" t="s">
        <v>257</v>
      </c>
      <c r="G154" s="231" t="s">
        <v>154</v>
      </c>
      <c r="H154" s="232">
        <v>16</v>
      </c>
      <c r="I154" s="233"/>
      <c r="J154" s="234">
        <f>ROUND(I154*H154,2)</f>
        <v>0</v>
      </c>
      <c r="K154" s="230" t="s">
        <v>129</v>
      </c>
      <c r="L154" s="235"/>
      <c r="M154" s="236" t="s">
        <v>1</v>
      </c>
      <c r="N154" s="237" t="s">
        <v>42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156</v>
      </c>
      <c r="AT154" s="226" t="s">
        <v>185</v>
      </c>
      <c r="AU154" s="226" t="s">
        <v>87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85</v>
      </c>
      <c r="BK154" s="227">
        <f>ROUND(I154*H154,2)</f>
        <v>0</v>
      </c>
      <c r="BL154" s="14" t="s">
        <v>130</v>
      </c>
      <c r="BM154" s="226" t="s">
        <v>258</v>
      </c>
    </row>
    <row r="155" s="2" customFormat="1" ht="24.15" customHeight="1">
      <c r="A155" s="35"/>
      <c r="B155" s="36"/>
      <c r="C155" s="215" t="s">
        <v>259</v>
      </c>
      <c r="D155" s="215" t="s">
        <v>125</v>
      </c>
      <c r="E155" s="216" t="s">
        <v>260</v>
      </c>
      <c r="F155" s="217" t="s">
        <v>261</v>
      </c>
      <c r="G155" s="218" t="s">
        <v>128</v>
      </c>
      <c r="H155" s="219">
        <v>16</v>
      </c>
      <c r="I155" s="220"/>
      <c r="J155" s="221">
        <f>ROUND(I155*H155,2)</f>
        <v>0</v>
      </c>
      <c r="K155" s="217" t="s">
        <v>129</v>
      </c>
      <c r="L155" s="41"/>
      <c r="M155" s="222" t="s">
        <v>1</v>
      </c>
      <c r="N155" s="223" t="s">
        <v>42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130</v>
      </c>
      <c r="AT155" s="226" t="s">
        <v>125</v>
      </c>
      <c r="AU155" s="226" t="s">
        <v>87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85</v>
      </c>
      <c r="BK155" s="227">
        <f>ROUND(I155*H155,2)</f>
        <v>0</v>
      </c>
      <c r="BL155" s="14" t="s">
        <v>130</v>
      </c>
      <c r="BM155" s="226" t="s">
        <v>262</v>
      </c>
    </row>
    <row r="156" s="2" customFormat="1" ht="24.15" customHeight="1">
      <c r="A156" s="35"/>
      <c r="B156" s="36"/>
      <c r="C156" s="228" t="s">
        <v>263</v>
      </c>
      <c r="D156" s="228" t="s">
        <v>185</v>
      </c>
      <c r="E156" s="229" t="s">
        <v>264</v>
      </c>
      <c r="F156" s="230" t="s">
        <v>265</v>
      </c>
      <c r="G156" s="231" t="s">
        <v>154</v>
      </c>
      <c r="H156" s="232">
        <v>16</v>
      </c>
      <c r="I156" s="233"/>
      <c r="J156" s="234">
        <f>ROUND(I156*H156,2)</f>
        <v>0</v>
      </c>
      <c r="K156" s="230" t="s">
        <v>129</v>
      </c>
      <c r="L156" s="235"/>
      <c r="M156" s="236" t="s">
        <v>1</v>
      </c>
      <c r="N156" s="237" t="s">
        <v>42</v>
      </c>
      <c r="O156" s="88"/>
      <c r="P156" s="224">
        <f>O156*H156</f>
        <v>0</v>
      </c>
      <c r="Q156" s="224">
        <v>0.068599999999999994</v>
      </c>
      <c r="R156" s="224">
        <f>Q156*H156</f>
        <v>1.0975999999999999</v>
      </c>
      <c r="S156" s="224">
        <v>0</v>
      </c>
      <c r="T156" s="225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6" t="s">
        <v>156</v>
      </c>
      <c r="AT156" s="226" t="s">
        <v>185</v>
      </c>
      <c r="AU156" s="226" t="s">
        <v>87</v>
      </c>
      <c r="AY156" s="14" t="s">
        <v>122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4" t="s">
        <v>85</v>
      </c>
      <c r="BK156" s="227">
        <f>ROUND(I156*H156,2)</f>
        <v>0</v>
      </c>
      <c r="BL156" s="14" t="s">
        <v>130</v>
      </c>
      <c r="BM156" s="226" t="s">
        <v>266</v>
      </c>
    </row>
    <row r="157" s="2" customFormat="1" ht="24.15" customHeight="1">
      <c r="A157" s="35"/>
      <c r="B157" s="36"/>
      <c r="C157" s="228" t="s">
        <v>267</v>
      </c>
      <c r="D157" s="228" t="s">
        <v>185</v>
      </c>
      <c r="E157" s="229" t="s">
        <v>268</v>
      </c>
      <c r="F157" s="230" t="s">
        <v>269</v>
      </c>
      <c r="G157" s="231" t="s">
        <v>149</v>
      </c>
      <c r="H157" s="232">
        <v>4</v>
      </c>
      <c r="I157" s="233"/>
      <c r="J157" s="234">
        <f>ROUND(I157*H157,2)</f>
        <v>0</v>
      </c>
      <c r="K157" s="230" t="s">
        <v>129</v>
      </c>
      <c r="L157" s="235"/>
      <c r="M157" s="236" t="s">
        <v>1</v>
      </c>
      <c r="N157" s="237" t="s">
        <v>42</v>
      </c>
      <c r="O157" s="88"/>
      <c r="P157" s="224">
        <f>O157*H157</f>
        <v>0</v>
      </c>
      <c r="Q157" s="224">
        <v>2.4289999999999998</v>
      </c>
      <c r="R157" s="224">
        <f>Q157*H157</f>
        <v>9.7159999999999993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156</v>
      </c>
      <c r="AT157" s="226" t="s">
        <v>185</v>
      </c>
      <c r="AU157" s="226" t="s">
        <v>87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85</v>
      </c>
      <c r="BK157" s="227">
        <f>ROUND(I157*H157,2)</f>
        <v>0</v>
      </c>
      <c r="BL157" s="14" t="s">
        <v>130</v>
      </c>
      <c r="BM157" s="226" t="s">
        <v>270</v>
      </c>
    </row>
    <row r="158" s="2" customFormat="1" ht="37.8" customHeight="1">
      <c r="A158" s="35"/>
      <c r="B158" s="36"/>
      <c r="C158" s="215" t="s">
        <v>271</v>
      </c>
      <c r="D158" s="215" t="s">
        <v>125</v>
      </c>
      <c r="E158" s="216" t="s">
        <v>272</v>
      </c>
      <c r="F158" s="217" t="s">
        <v>273</v>
      </c>
      <c r="G158" s="218" t="s">
        <v>141</v>
      </c>
      <c r="H158" s="219">
        <v>30</v>
      </c>
      <c r="I158" s="220"/>
      <c r="J158" s="221">
        <f>ROUND(I158*H158,2)</f>
        <v>0</v>
      </c>
      <c r="K158" s="217" t="s">
        <v>129</v>
      </c>
      <c r="L158" s="41"/>
      <c r="M158" s="222" t="s">
        <v>1</v>
      </c>
      <c r="N158" s="223" t="s">
        <v>42</v>
      </c>
      <c r="O158" s="88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130</v>
      </c>
      <c r="AT158" s="226" t="s">
        <v>125</v>
      </c>
      <c r="AU158" s="226" t="s">
        <v>87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85</v>
      </c>
      <c r="BK158" s="227">
        <f>ROUND(I158*H158,2)</f>
        <v>0</v>
      </c>
      <c r="BL158" s="14" t="s">
        <v>130</v>
      </c>
      <c r="BM158" s="226" t="s">
        <v>274</v>
      </c>
    </row>
    <row r="159" s="2" customFormat="1" ht="37.8" customHeight="1">
      <c r="A159" s="35"/>
      <c r="B159" s="36"/>
      <c r="C159" s="215" t="s">
        <v>275</v>
      </c>
      <c r="D159" s="215" t="s">
        <v>125</v>
      </c>
      <c r="E159" s="216" t="s">
        <v>276</v>
      </c>
      <c r="F159" s="217" t="s">
        <v>277</v>
      </c>
      <c r="G159" s="218" t="s">
        <v>141</v>
      </c>
      <c r="H159" s="219">
        <v>30</v>
      </c>
      <c r="I159" s="220"/>
      <c r="J159" s="221">
        <f>ROUND(I159*H159,2)</f>
        <v>0</v>
      </c>
      <c r="K159" s="217" t="s">
        <v>129</v>
      </c>
      <c r="L159" s="41"/>
      <c r="M159" s="222" t="s">
        <v>1</v>
      </c>
      <c r="N159" s="223" t="s">
        <v>42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130</v>
      </c>
      <c r="AT159" s="226" t="s">
        <v>125</v>
      </c>
      <c r="AU159" s="226" t="s">
        <v>87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85</v>
      </c>
      <c r="BK159" s="227">
        <f>ROUND(I159*H159,2)</f>
        <v>0</v>
      </c>
      <c r="BL159" s="14" t="s">
        <v>130</v>
      </c>
      <c r="BM159" s="226" t="s">
        <v>278</v>
      </c>
    </row>
    <row r="160" s="2" customFormat="1" ht="24.15" customHeight="1">
      <c r="A160" s="35"/>
      <c r="B160" s="36"/>
      <c r="C160" s="228" t="s">
        <v>279</v>
      </c>
      <c r="D160" s="228" t="s">
        <v>185</v>
      </c>
      <c r="E160" s="229" t="s">
        <v>280</v>
      </c>
      <c r="F160" s="230" t="s">
        <v>281</v>
      </c>
      <c r="G160" s="231" t="s">
        <v>188</v>
      </c>
      <c r="H160" s="232">
        <v>7.5</v>
      </c>
      <c r="I160" s="233"/>
      <c r="J160" s="234">
        <f>ROUND(I160*H160,2)</f>
        <v>0</v>
      </c>
      <c r="K160" s="230" t="s">
        <v>129</v>
      </c>
      <c r="L160" s="235"/>
      <c r="M160" s="236" t="s">
        <v>1</v>
      </c>
      <c r="N160" s="237" t="s">
        <v>42</v>
      </c>
      <c r="O160" s="88"/>
      <c r="P160" s="224">
        <f>O160*H160</f>
        <v>0</v>
      </c>
      <c r="Q160" s="224">
        <v>1</v>
      </c>
      <c r="R160" s="224">
        <f>Q160*H160</f>
        <v>7.5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156</v>
      </c>
      <c r="AT160" s="226" t="s">
        <v>185</v>
      </c>
      <c r="AU160" s="226" t="s">
        <v>87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85</v>
      </c>
      <c r="BK160" s="227">
        <f>ROUND(I160*H160,2)</f>
        <v>0</v>
      </c>
      <c r="BL160" s="14" t="s">
        <v>130</v>
      </c>
      <c r="BM160" s="226" t="s">
        <v>282</v>
      </c>
    </row>
    <row r="161" s="2" customFormat="1" ht="24.15" customHeight="1">
      <c r="A161" s="35"/>
      <c r="B161" s="36"/>
      <c r="C161" s="228" t="s">
        <v>283</v>
      </c>
      <c r="D161" s="228" t="s">
        <v>185</v>
      </c>
      <c r="E161" s="229" t="s">
        <v>284</v>
      </c>
      <c r="F161" s="230" t="s">
        <v>285</v>
      </c>
      <c r="G161" s="231" t="s">
        <v>188</v>
      </c>
      <c r="H161" s="232">
        <v>7.5</v>
      </c>
      <c r="I161" s="233"/>
      <c r="J161" s="234">
        <f>ROUND(I161*H161,2)</f>
        <v>0</v>
      </c>
      <c r="K161" s="230" t="s">
        <v>129</v>
      </c>
      <c r="L161" s="235"/>
      <c r="M161" s="236" t="s">
        <v>1</v>
      </c>
      <c r="N161" s="237" t="s">
        <v>42</v>
      </c>
      <c r="O161" s="88"/>
      <c r="P161" s="224">
        <f>O161*H161</f>
        <v>0</v>
      </c>
      <c r="Q161" s="224">
        <v>1</v>
      </c>
      <c r="R161" s="224">
        <f>Q161*H161</f>
        <v>7.5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156</v>
      </c>
      <c r="AT161" s="226" t="s">
        <v>185</v>
      </c>
      <c r="AU161" s="226" t="s">
        <v>87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85</v>
      </c>
      <c r="BK161" s="227">
        <f>ROUND(I161*H161,2)</f>
        <v>0</v>
      </c>
      <c r="BL161" s="14" t="s">
        <v>130</v>
      </c>
      <c r="BM161" s="226" t="s">
        <v>286</v>
      </c>
    </row>
    <row r="162" s="2" customFormat="1" ht="24.15" customHeight="1">
      <c r="A162" s="35"/>
      <c r="B162" s="36"/>
      <c r="C162" s="228" t="s">
        <v>287</v>
      </c>
      <c r="D162" s="228" t="s">
        <v>185</v>
      </c>
      <c r="E162" s="229" t="s">
        <v>288</v>
      </c>
      <c r="F162" s="230" t="s">
        <v>289</v>
      </c>
      <c r="G162" s="231" t="s">
        <v>188</v>
      </c>
      <c r="H162" s="232">
        <v>3.75</v>
      </c>
      <c r="I162" s="233"/>
      <c r="J162" s="234">
        <f>ROUND(I162*H162,2)</f>
        <v>0</v>
      </c>
      <c r="K162" s="230" t="s">
        <v>129</v>
      </c>
      <c r="L162" s="235"/>
      <c r="M162" s="236" t="s">
        <v>1</v>
      </c>
      <c r="N162" s="237" t="s">
        <v>42</v>
      </c>
      <c r="O162" s="88"/>
      <c r="P162" s="224">
        <f>O162*H162</f>
        <v>0</v>
      </c>
      <c r="Q162" s="224">
        <v>1</v>
      </c>
      <c r="R162" s="224">
        <f>Q162*H162</f>
        <v>3.75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156</v>
      </c>
      <c r="AT162" s="226" t="s">
        <v>185</v>
      </c>
      <c r="AU162" s="226" t="s">
        <v>87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85</v>
      </c>
      <c r="BK162" s="227">
        <f>ROUND(I162*H162,2)</f>
        <v>0</v>
      </c>
      <c r="BL162" s="14" t="s">
        <v>130</v>
      </c>
      <c r="BM162" s="226" t="s">
        <v>290</v>
      </c>
    </row>
    <row r="163" s="2" customFormat="1" ht="24.15" customHeight="1">
      <c r="A163" s="35"/>
      <c r="B163" s="36"/>
      <c r="C163" s="228" t="s">
        <v>291</v>
      </c>
      <c r="D163" s="228" t="s">
        <v>185</v>
      </c>
      <c r="E163" s="229" t="s">
        <v>292</v>
      </c>
      <c r="F163" s="230" t="s">
        <v>293</v>
      </c>
      <c r="G163" s="231" t="s">
        <v>188</v>
      </c>
      <c r="H163" s="232">
        <v>6.5</v>
      </c>
      <c r="I163" s="233"/>
      <c r="J163" s="234">
        <f>ROUND(I163*H163,2)</f>
        <v>0</v>
      </c>
      <c r="K163" s="230" t="s">
        <v>129</v>
      </c>
      <c r="L163" s="235"/>
      <c r="M163" s="236" t="s">
        <v>1</v>
      </c>
      <c r="N163" s="237" t="s">
        <v>42</v>
      </c>
      <c r="O163" s="88"/>
      <c r="P163" s="224">
        <f>O163*H163</f>
        <v>0</v>
      </c>
      <c r="Q163" s="224">
        <v>1</v>
      </c>
      <c r="R163" s="224">
        <f>Q163*H163</f>
        <v>6.5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156</v>
      </c>
      <c r="AT163" s="226" t="s">
        <v>185</v>
      </c>
      <c r="AU163" s="226" t="s">
        <v>87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85</v>
      </c>
      <c r="BK163" s="227">
        <f>ROUND(I163*H163,2)</f>
        <v>0</v>
      </c>
      <c r="BL163" s="14" t="s">
        <v>130</v>
      </c>
      <c r="BM163" s="226" t="s">
        <v>294</v>
      </c>
    </row>
    <row r="164" s="2" customFormat="1" ht="37.8" customHeight="1">
      <c r="A164" s="35"/>
      <c r="B164" s="36"/>
      <c r="C164" s="215" t="s">
        <v>295</v>
      </c>
      <c r="D164" s="215" t="s">
        <v>125</v>
      </c>
      <c r="E164" s="216" t="s">
        <v>296</v>
      </c>
      <c r="F164" s="217" t="s">
        <v>297</v>
      </c>
      <c r="G164" s="218" t="s">
        <v>128</v>
      </c>
      <c r="H164" s="219">
        <v>36</v>
      </c>
      <c r="I164" s="220"/>
      <c r="J164" s="221">
        <f>ROUND(I164*H164,2)</f>
        <v>0</v>
      </c>
      <c r="K164" s="217" t="s">
        <v>129</v>
      </c>
      <c r="L164" s="41"/>
      <c r="M164" s="222" t="s">
        <v>1</v>
      </c>
      <c r="N164" s="223" t="s">
        <v>42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130</v>
      </c>
      <c r="AT164" s="226" t="s">
        <v>125</v>
      </c>
      <c r="AU164" s="226" t="s">
        <v>87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85</v>
      </c>
      <c r="BK164" s="227">
        <f>ROUND(I164*H164,2)</f>
        <v>0</v>
      </c>
      <c r="BL164" s="14" t="s">
        <v>130</v>
      </c>
      <c r="BM164" s="226" t="s">
        <v>298</v>
      </c>
    </row>
    <row r="165" s="2" customFormat="1" ht="24.15" customHeight="1">
      <c r="A165" s="35"/>
      <c r="B165" s="36"/>
      <c r="C165" s="228" t="s">
        <v>299</v>
      </c>
      <c r="D165" s="228" t="s">
        <v>185</v>
      </c>
      <c r="E165" s="229" t="s">
        <v>300</v>
      </c>
      <c r="F165" s="230" t="s">
        <v>301</v>
      </c>
      <c r="G165" s="231" t="s">
        <v>302</v>
      </c>
      <c r="H165" s="232">
        <v>8</v>
      </c>
      <c r="I165" s="233"/>
      <c r="J165" s="234">
        <f>ROUND(I165*H165,2)</f>
        <v>0</v>
      </c>
      <c r="K165" s="230" t="s">
        <v>129</v>
      </c>
      <c r="L165" s="235"/>
      <c r="M165" s="236" t="s">
        <v>1</v>
      </c>
      <c r="N165" s="237" t="s">
        <v>42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156</v>
      </c>
      <c r="AT165" s="226" t="s">
        <v>185</v>
      </c>
      <c r="AU165" s="226" t="s">
        <v>87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85</v>
      </c>
      <c r="BK165" s="227">
        <f>ROUND(I165*H165,2)</f>
        <v>0</v>
      </c>
      <c r="BL165" s="14" t="s">
        <v>130</v>
      </c>
      <c r="BM165" s="226" t="s">
        <v>303</v>
      </c>
    </row>
    <row r="166" s="2" customFormat="1" ht="24.15" customHeight="1">
      <c r="A166" s="35"/>
      <c r="B166" s="36"/>
      <c r="C166" s="228" t="s">
        <v>304</v>
      </c>
      <c r="D166" s="228" t="s">
        <v>185</v>
      </c>
      <c r="E166" s="229" t="s">
        <v>305</v>
      </c>
      <c r="F166" s="230" t="s">
        <v>306</v>
      </c>
      <c r="G166" s="231" t="s">
        <v>128</v>
      </c>
      <c r="H166" s="232">
        <v>24</v>
      </c>
      <c r="I166" s="233"/>
      <c r="J166" s="234">
        <f>ROUND(I166*H166,2)</f>
        <v>0</v>
      </c>
      <c r="K166" s="230" t="s">
        <v>129</v>
      </c>
      <c r="L166" s="235"/>
      <c r="M166" s="236" t="s">
        <v>1</v>
      </c>
      <c r="N166" s="237" t="s">
        <v>42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156</v>
      </c>
      <c r="AT166" s="226" t="s">
        <v>185</v>
      </c>
      <c r="AU166" s="226" t="s">
        <v>87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85</v>
      </c>
      <c r="BK166" s="227">
        <f>ROUND(I166*H166,2)</f>
        <v>0</v>
      </c>
      <c r="BL166" s="14" t="s">
        <v>130</v>
      </c>
      <c r="BM166" s="226" t="s">
        <v>307</v>
      </c>
    </row>
    <row r="167" s="12" customFormat="1" ht="25.92" customHeight="1">
      <c r="A167" s="12"/>
      <c r="B167" s="199"/>
      <c r="C167" s="200"/>
      <c r="D167" s="201" t="s">
        <v>76</v>
      </c>
      <c r="E167" s="202" t="s">
        <v>308</v>
      </c>
      <c r="F167" s="202" t="s">
        <v>309</v>
      </c>
      <c r="G167" s="200"/>
      <c r="H167" s="200"/>
      <c r="I167" s="203"/>
      <c r="J167" s="204">
        <f>BK167</f>
        <v>0</v>
      </c>
      <c r="K167" s="200"/>
      <c r="L167" s="205"/>
      <c r="M167" s="206"/>
      <c r="N167" s="207"/>
      <c r="O167" s="207"/>
      <c r="P167" s="208">
        <f>SUM(P168:P189)</f>
        <v>0</v>
      </c>
      <c r="Q167" s="207"/>
      <c r="R167" s="208">
        <f>SUM(R168:R189)</f>
        <v>0</v>
      </c>
      <c r="S167" s="207"/>
      <c r="T167" s="209">
        <f>SUM(T168:T189)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0" t="s">
        <v>130</v>
      </c>
      <c r="AT167" s="211" t="s">
        <v>76</v>
      </c>
      <c r="AU167" s="211" t="s">
        <v>77</v>
      </c>
      <c r="AY167" s="210" t="s">
        <v>122</v>
      </c>
      <c r="BK167" s="212">
        <f>SUM(BK168:BK189)</f>
        <v>0</v>
      </c>
    </row>
    <row r="168" s="2" customFormat="1" ht="24.15" customHeight="1">
      <c r="A168" s="35"/>
      <c r="B168" s="36"/>
      <c r="C168" s="215" t="s">
        <v>310</v>
      </c>
      <c r="D168" s="215" t="s">
        <v>125</v>
      </c>
      <c r="E168" s="216" t="s">
        <v>316</v>
      </c>
      <c r="F168" s="217" t="s">
        <v>317</v>
      </c>
      <c r="G168" s="218" t="s">
        <v>154</v>
      </c>
      <c r="H168" s="219">
        <v>81</v>
      </c>
      <c r="I168" s="220"/>
      <c r="J168" s="221">
        <f>ROUND(I168*H168,2)</f>
        <v>0</v>
      </c>
      <c r="K168" s="217" t="s">
        <v>129</v>
      </c>
      <c r="L168" s="41"/>
      <c r="M168" s="222" t="s">
        <v>1</v>
      </c>
      <c r="N168" s="223" t="s">
        <v>42</v>
      </c>
      <c r="O168" s="88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313</v>
      </c>
      <c r="AT168" s="226" t="s">
        <v>125</v>
      </c>
      <c r="AU168" s="226" t="s">
        <v>85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85</v>
      </c>
      <c r="BK168" s="227">
        <f>ROUND(I168*H168,2)</f>
        <v>0</v>
      </c>
      <c r="BL168" s="14" t="s">
        <v>313</v>
      </c>
      <c r="BM168" s="226" t="s">
        <v>409</v>
      </c>
    </row>
    <row r="169" s="2" customFormat="1" ht="24.15" customHeight="1">
      <c r="A169" s="35"/>
      <c r="B169" s="36"/>
      <c r="C169" s="215" t="s">
        <v>315</v>
      </c>
      <c r="D169" s="215" t="s">
        <v>125</v>
      </c>
      <c r="E169" s="216" t="s">
        <v>311</v>
      </c>
      <c r="F169" s="217" t="s">
        <v>312</v>
      </c>
      <c r="G169" s="218" t="s">
        <v>154</v>
      </c>
      <c r="H169" s="219">
        <v>81</v>
      </c>
      <c r="I169" s="220"/>
      <c r="J169" s="221">
        <f>ROUND(I169*H169,2)</f>
        <v>0</v>
      </c>
      <c r="K169" s="217" t="s">
        <v>129</v>
      </c>
      <c r="L169" s="41"/>
      <c r="M169" s="222" t="s">
        <v>1</v>
      </c>
      <c r="N169" s="223" t="s">
        <v>42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313</v>
      </c>
      <c r="AT169" s="226" t="s">
        <v>125</v>
      </c>
      <c r="AU169" s="226" t="s">
        <v>85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85</v>
      </c>
      <c r="BK169" s="227">
        <f>ROUND(I169*H169,2)</f>
        <v>0</v>
      </c>
      <c r="BL169" s="14" t="s">
        <v>313</v>
      </c>
      <c r="BM169" s="226" t="s">
        <v>410</v>
      </c>
    </row>
    <row r="170" s="2" customFormat="1" ht="24.15" customHeight="1">
      <c r="A170" s="35"/>
      <c r="B170" s="36"/>
      <c r="C170" s="215" t="s">
        <v>319</v>
      </c>
      <c r="D170" s="215" t="s">
        <v>125</v>
      </c>
      <c r="E170" s="216" t="s">
        <v>324</v>
      </c>
      <c r="F170" s="217" t="s">
        <v>325</v>
      </c>
      <c r="G170" s="218" t="s">
        <v>154</v>
      </c>
      <c r="H170" s="219">
        <v>3</v>
      </c>
      <c r="I170" s="220"/>
      <c r="J170" s="221">
        <f>ROUND(I170*H170,2)</f>
        <v>0</v>
      </c>
      <c r="K170" s="217" t="s">
        <v>129</v>
      </c>
      <c r="L170" s="41"/>
      <c r="M170" s="222" t="s">
        <v>1</v>
      </c>
      <c r="N170" s="223" t="s">
        <v>42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313</v>
      </c>
      <c r="AT170" s="226" t="s">
        <v>125</v>
      </c>
      <c r="AU170" s="226" t="s">
        <v>85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85</v>
      </c>
      <c r="BK170" s="227">
        <f>ROUND(I170*H170,2)</f>
        <v>0</v>
      </c>
      <c r="BL170" s="14" t="s">
        <v>313</v>
      </c>
      <c r="BM170" s="226" t="s">
        <v>411</v>
      </c>
    </row>
    <row r="171" s="2" customFormat="1" ht="24.15" customHeight="1">
      <c r="A171" s="35"/>
      <c r="B171" s="36"/>
      <c r="C171" s="215" t="s">
        <v>323</v>
      </c>
      <c r="D171" s="215" t="s">
        <v>125</v>
      </c>
      <c r="E171" s="216" t="s">
        <v>320</v>
      </c>
      <c r="F171" s="217" t="s">
        <v>321</v>
      </c>
      <c r="G171" s="218" t="s">
        <v>154</v>
      </c>
      <c r="H171" s="219">
        <v>3</v>
      </c>
      <c r="I171" s="220"/>
      <c r="J171" s="221">
        <f>ROUND(I171*H171,2)</f>
        <v>0</v>
      </c>
      <c r="K171" s="217" t="s">
        <v>129</v>
      </c>
      <c r="L171" s="41"/>
      <c r="M171" s="222" t="s">
        <v>1</v>
      </c>
      <c r="N171" s="223" t="s">
        <v>42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313</v>
      </c>
      <c r="AT171" s="226" t="s">
        <v>125</v>
      </c>
      <c r="AU171" s="226" t="s">
        <v>85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85</v>
      </c>
      <c r="BK171" s="227">
        <f>ROUND(I171*H171,2)</f>
        <v>0</v>
      </c>
      <c r="BL171" s="14" t="s">
        <v>313</v>
      </c>
      <c r="BM171" s="226" t="s">
        <v>412</v>
      </c>
    </row>
    <row r="172" s="2" customFormat="1" ht="24.15" customHeight="1">
      <c r="A172" s="35"/>
      <c r="B172" s="36"/>
      <c r="C172" s="215" t="s">
        <v>327</v>
      </c>
      <c r="D172" s="215" t="s">
        <v>125</v>
      </c>
      <c r="E172" s="216" t="s">
        <v>328</v>
      </c>
      <c r="F172" s="217" t="s">
        <v>329</v>
      </c>
      <c r="G172" s="218" t="s">
        <v>154</v>
      </c>
      <c r="H172" s="219">
        <v>14</v>
      </c>
      <c r="I172" s="220"/>
      <c r="J172" s="221">
        <f>ROUND(I172*H172,2)</f>
        <v>0</v>
      </c>
      <c r="K172" s="217" t="s">
        <v>129</v>
      </c>
      <c r="L172" s="41"/>
      <c r="M172" s="222" t="s">
        <v>1</v>
      </c>
      <c r="N172" s="223" t="s">
        <v>42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130</v>
      </c>
      <c r="AT172" s="226" t="s">
        <v>125</v>
      </c>
      <c r="AU172" s="226" t="s">
        <v>85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85</v>
      </c>
      <c r="BK172" s="227">
        <f>ROUND(I172*H172,2)</f>
        <v>0</v>
      </c>
      <c r="BL172" s="14" t="s">
        <v>130</v>
      </c>
      <c r="BM172" s="226" t="s">
        <v>413</v>
      </c>
    </row>
    <row r="173" s="2" customFormat="1" ht="24.15" customHeight="1">
      <c r="A173" s="35"/>
      <c r="B173" s="36"/>
      <c r="C173" s="215" t="s">
        <v>331</v>
      </c>
      <c r="D173" s="215" t="s">
        <v>125</v>
      </c>
      <c r="E173" s="216" t="s">
        <v>332</v>
      </c>
      <c r="F173" s="217" t="s">
        <v>333</v>
      </c>
      <c r="G173" s="218" t="s">
        <v>154</v>
      </c>
      <c r="H173" s="219">
        <v>14</v>
      </c>
      <c r="I173" s="220"/>
      <c r="J173" s="221">
        <f>ROUND(I173*H173,2)</f>
        <v>0</v>
      </c>
      <c r="K173" s="217" t="s">
        <v>129</v>
      </c>
      <c r="L173" s="41"/>
      <c r="M173" s="222" t="s">
        <v>1</v>
      </c>
      <c r="N173" s="223" t="s">
        <v>42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313</v>
      </c>
      <c r="AT173" s="226" t="s">
        <v>125</v>
      </c>
      <c r="AU173" s="226" t="s">
        <v>85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85</v>
      </c>
      <c r="BK173" s="227">
        <f>ROUND(I173*H173,2)</f>
        <v>0</v>
      </c>
      <c r="BL173" s="14" t="s">
        <v>313</v>
      </c>
      <c r="BM173" s="226" t="s">
        <v>414</v>
      </c>
    </row>
    <row r="174" s="2" customFormat="1" ht="24.15" customHeight="1">
      <c r="A174" s="35"/>
      <c r="B174" s="36"/>
      <c r="C174" s="215" t="s">
        <v>335</v>
      </c>
      <c r="D174" s="215" t="s">
        <v>125</v>
      </c>
      <c r="E174" s="216" t="s">
        <v>336</v>
      </c>
      <c r="F174" s="217" t="s">
        <v>337</v>
      </c>
      <c r="G174" s="218" t="s">
        <v>154</v>
      </c>
      <c r="H174" s="219">
        <v>2</v>
      </c>
      <c r="I174" s="220"/>
      <c r="J174" s="221">
        <f>ROUND(I174*H174,2)</f>
        <v>0</v>
      </c>
      <c r="K174" s="217" t="s">
        <v>129</v>
      </c>
      <c r="L174" s="41"/>
      <c r="M174" s="222" t="s">
        <v>1</v>
      </c>
      <c r="N174" s="223" t="s">
        <v>42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313</v>
      </c>
      <c r="AT174" s="226" t="s">
        <v>125</v>
      </c>
      <c r="AU174" s="226" t="s">
        <v>85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85</v>
      </c>
      <c r="BK174" s="227">
        <f>ROUND(I174*H174,2)</f>
        <v>0</v>
      </c>
      <c r="BL174" s="14" t="s">
        <v>313</v>
      </c>
      <c r="BM174" s="226" t="s">
        <v>415</v>
      </c>
    </row>
    <row r="175" s="2" customFormat="1" ht="76.35" customHeight="1">
      <c r="A175" s="35"/>
      <c r="B175" s="36"/>
      <c r="C175" s="215" t="s">
        <v>339</v>
      </c>
      <c r="D175" s="215" t="s">
        <v>125</v>
      </c>
      <c r="E175" s="216" t="s">
        <v>344</v>
      </c>
      <c r="F175" s="217" t="s">
        <v>345</v>
      </c>
      <c r="G175" s="218" t="s">
        <v>188</v>
      </c>
      <c r="H175" s="219">
        <v>236.75</v>
      </c>
      <c r="I175" s="220"/>
      <c r="J175" s="221">
        <f>ROUND(I175*H175,2)</f>
        <v>0</v>
      </c>
      <c r="K175" s="217" t="s">
        <v>129</v>
      </c>
      <c r="L175" s="41"/>
      <c r="M175" s="222" t="s">
        <v>1</v>
      </c>
      <c r="N175" s="223" t="s">
        <v>42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313</v>
      </c>
      <c r="AT175" s="226" t="s">
        <v>125</v>
      </c>
      <c r="AU175" s="226" t="s">
        <v>85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85</v>
      </c>
      <c r="BK175" s="227">
        <f>ROUND(I175*H175,2)</f>
        <v>0</v>
      </c>
      <c r="BL175" s="14" t="s">
        <v>313</v>
      </c>
      <c r="BM175" s="226" t="s">
        <v>346</v>
      </c>
    </row>
    <row r="176" s="2" customFormat="1" ht="76.35" customHeight="1">
      <c r="A176" s="35"/>
      <c r="B176" s="36"/>
      <c r="C176" s="215" t="s">
        <v>343</v>
      </c>
      <c r="D176" s="215" t="s">
        <v>125</v>
      </c>
      <c r="E176" s="216" t="s">
        <v>348</v>
      </c>
      <c r="F176" s="217" t="s">
        <v>416</v>
      </c>
      <c r="G176" s="218" t="s">
        <v>188</v>
      </c>
      <c r="H176" s="219">
        <v>712</v>
      </c>
      <c r="I176" s="220"/>
      <c r="J176" s="221">
        <f>ROUND(I176*H176,2)</f>
        <v>0</v>
      </c>
      <c r="K176" s="217" t="s">
        <v>129</v>
      </c>
      <c r="L176" s="41"/>
      <c r="M176" s="222" t="s">
        <v>1</v>
      </c>
      <c r="N176" s="223" t="s">
        <v>42</v>
      </c>
      <c r="O176" s="88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6" t="s">
        <v>313</v>
      </c>
      <c r="AT176" s="226" t="s">
        <v>125</v>
      </c>
      <c r="AU176" s="226" t="s">
        <v>85</v>
      </c>
      <c r="AY176" s="14" t="s">
        <v>122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14" t="s">
        <v>85</v>
      </c>
      <c r="BK176" s="227">
        <f>ROUND(I176*H176,2)</f>
        <v>0</v>
      </c>
      <c r="BL176" s="14" t="s">
        <v>313</v>
      </c>
      <c r="BM176" s="226" t="s">
        <v>350</v>
      </c>
    </row>
    <row r="177" s="2" customFormat="1" ht="76.35" customHeight="1">
      <c r="A177" s="35"/>
      <c r="B177" s="36"/>
      <c r="C177" s="215" t="s">
        <v>347</v>
      </c>
      <c r="D177" s="215" t="s">
        <v>125</v>
      </c>
      <c r="E177" s="216" t="s">
        <v>417</v>
      </c>
      <c r="F177" s="217" t="s">
        <v>418</v>
      </c>
      <c r="G177" s="218" t="s">
        <v>188</v>
      </c>
      <c r="H177" s="219">
        <v>18.75</v>
      </c>
      <c r="I177" s="220"/>
      <c r="J177" s="221">
        <f>ROUND(I177*H177,2)</f>
        <v>0</v>
      </c>
      <c r="K177" s="217" t="s">
        <v>129</v>
      </c>
      <c r="L177" s="41"/>
      <c r="M177" s="222" t="s">
        <v>1</v>
      </c>
      <c r="N177" s="223" t="s">
        <v>42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313</v>
      </c>
      <c r="AT177" s="226" t="s">
        <v>125</v>
      </c>
      <c r="AU177" s="226" t="s">
        <v>85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85</v>
      </c>
      <c r="BK177" s="227">
        <f>ROUND(I177*H177,2)</f>
        <v>0</v>
      </c>
      <c r="BL177" s="14" t="s">
        <v>313</v>
      </c>
      <c r="BM177" s="226" t="s">
        <v>419</v>
      </c>
    </row>
    <row r="178" s="2" customFormat="1" ht="90" customHeight="1">
      <c r="A178" s="35"/>
      <c r="B178" s="36"/>
      <c r="C178" s="215" t="s">
        <v>351</v>
      </c>
      <c r="D178" s="215" t="s">
        <v>125</v>
      </c>
      <c r="E178" s="216" t="s">
        <v>352</v>
      </c>
      <c r="F178" s="217" t="s">
        <v>353</v>
      </c>
      <c r="G178" s="218" t="s">
        <v>188</v>
      </c>
      <c r="H178" s="219">
        <v>6</v>
      </c>
      <c r="I178" s="220"/>
      <c r="J178" s="221">
        <f>ROUND(I178*H178,2)</f>
        <v>0</v>
      </c>
      <c r="K178" s="217" t="s">
        <v>129</v>
      </c>
      <c r="L178" s="41"/>
      <c r="M178" s="222" t="s">
        <v>1</v>
      </c>
      <c r="N178" s="223" t="s">
        <v>42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313</v>
      </c>
      <c r="AT178" s="226" t="s">
        <v>125</v>
      </c>
      <c r="AU178" s="226" t="s">
        <v>85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85</v>
      </c>
      <c r="BK178" s="227">
        <f>ROUND(I178*H178,2)</f>
        <v>0</v>
      </c>
      <c r="BL178" s="14" t="s">
        <v>313</v>
      </c>
      <c r="BM178" s="226" t="s">
        <v>354</v>
      </c>
    </row>
    <row r="179" s="2" customFormat="1" ht="90" customHeight="1">
      <c r="A179" s="35"/>
      <c r="B179" s="36"/>
      <c r="C179" s="215" t="s">
        <v>355</v>
      </c>
      <c r="D179" s="215" t="s">
        <v>125</v>
      </c>
      <c r="E179" s="216" t="s">
        <v>356</v>
      </c>
      <c r="F179" s="217" t="s">
        <v>357</v>
      </c>
      <c r="G179" s="218" t="s">
        <v>188</v>
      </c>
      <c r="H179" s="219">
        <v>32.899999999999999</v>
      </c>
      <c r="I179" s="220"/>
      <c r="J179" s="221">
        <f>ROUND(I179*H179,2)</f>
        <v>0</v>
      </c>
      <c r="K179" s="217" t="s">
        <v>129</v>
      </c>
      <c r="L179" s="41"/>
      <c r="M179" s="222" t="s">
        <v>1</v>
      </c>
      <c r="N179" s="223" t="s">
        <v>42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313</v>
      </c>
      <c r="AT179" s="226" t="s">
        <v>125</v>
      </c>
      <c r="AU179" s="226" t="s">
        <v>85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85</v>
      </c>
      <c r="BK179" s="227">
        <f>ROUND(I179*H179,2)</f>
        <v>0</v>
      </c>
      <c r="BL179" s="14" t="s">
        <v>313</v>
      </c>
      <c r="BM179" s="226" t="s">
        <v>358</v>
      </c>
    </row>
    <row r="180" s="2" customFormat="1" ht="90" customHeight="1">
      <c r="A180" s="35"/>
      <c r="B180" s="36"/>
      <c r="C180" s="215" t="s">
        <v>359</v>
      </c>
      <c r="D180" s="215" t="s">
        <v>125</v>
      </c>
      <c r="E180" s="216" t="s">
        <v>360</v>
      </c>
      <c r="F180" s="217" t="s">
        <v>361</v>
      </c>
      <c r="G180" s="218" t="s">
        <v>188</v>
      </c>
      <c r="H180" s="219">
        <v>29.899999999999999</v>
      </c>
      <c r="I180" s="220"/>
      <c r="J180" s="221">
        <f>ROUND(I180*H180,2)</f>
        <v>0</v>
      </c>
      <c r="K180" s="217" t="s">
        <v>129</v>
      </c>
      <c r="L180" s="41"/>
      <c r="M180" s="222" t="s">
        <v>1</v>
      </c>
      <c r="N180" s="223" t="s">
        <v>42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313</v>
      </c>
      <c r="AT180" s="226" t="s">
        <v>125</v>
      </c>
      <c r="AU180" s="226" t="s">
        <v>85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85</v>
      </c>
      <c r="BK180" s="227">
        <f>ROUND(I180*H180,2)</f>
        <v>0</v>
      </c>
      <c r="BL180" s="14" t="s">
        <v>313</v>
      </c>
      <c r="BM180" s="226" t="s">
        <v>362</v>
      </c>
    </row>
    <row r="181" s="2" customFormat="1" ht="90" customHeight="1">
      <c r="A181" s="35"/>
      <c r="B181" s="36"/>
      <c r="C181" s="215" t="s">
        <v>363</v>
      </c>
      <c r="D181" s="215" t="s">
        <v>125</v>
      </c>
      <c r="E181" s="216" t="s">
        <v>364</v>
      </c>
      <c r="F181" s="217" t="s">
        <v>365</v>
      </c>
      <c r="G181" s="218" t="s">
        <v>188</v>
      </c>
      <c r="H181" s="219">
        <v>11</v>
      </c>
      <c r="I181" s="220"/>
      <c r="J181" s="221">
        <f>ROUND(I181*H181,2)</f>
        <v>0</v>
      </c>
      <c r="K181" s="217" t="s">
        <v>129</v>
      </c>
      <c r="L181" s="41"/>
      <c r="M181" s="222" t="s">
        <v>1</v>
      </c>
      <c r="N181" s="223" t="s">
        <v>42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313</v>
      </c>
      <c r="AT181" s="226" t="s">
        <v>125</v>
      </c>
      <c r="AU181" s="226" t="s">
        <v>85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85</v>
      </c>
      <c r="BK181" s="227">
        <f>ROUND(I181*H181,2)</f>
        <v>0</v>
      </c>
      <c r="BL181" s="14" t="s">
        <v>313</v>
      </c>
      <c r="BM181" s="226" t="s">
        <v>366</v>
      </c>
    </row>
    <row r="182" s="2" customFormat="1" ht="37.8" customHeight="1">
      <c r="A182" s="35"/>
      <c r="B182" s="36"/>
      <c r="C182" s="215" t="s">
        <v>367</v>
      </c>
      <c r="D182" s="215" t="s">
        <v>125</v>
      </c>
      <c r="E182" s="216" t="s">
        <v>368</v>
      </c>
      <c r="F182" s="217" t="s">
        <v>369</v>
      </c>
      <c r="G182" s="218" t="s">
        <v>188</v>
      </c>
      <c r="H182" s="219">
        <v>32.899999999999999</v>
      </c>
      <c r="I182" s="220"/>
      <c r="J182" s="221">
        <f>ROUND(I182*H182,2)</f>
        <v>0</v>
      </c>
      <c r="K182" s="217" t="s">
        <v>129</v>
      </c>
      <c r="L182" s="41"/>
      <c r="M182" s="222" t="s">
        <v>1</v>
      </c>
      <c r="N182" s="223" t="s">
        <v>42</v>
      </c>
      <c r="O182" s="88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6" t="s">
        <v>313</v>
      </c>
      <c r="AT182" s="226" t="s">
        <v>125</v>
      </c>
      <c r="AU182" s="226" t="s">
        <v>85</v>
      </c>
      <c r="AY182" s="14" t="s">
        <v>122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4" t="s">
        <v>85</v>
      </c>
      <c r="BK182" s="227">
        <f>ROUND(I182*H182,2)</f>
        <v>0</v>
      </c>
      <c r="BL182" s="14" t="s">
        <v>313</v>
      </c>
      <c r="BM182" s="226" t="s">
        <v>370</v>
      </c>
    </row>
    <row r="183" s="2" customFormat="1" ht="37.8" customHeight="1">
      <c r="A183" s="35"/>
      <c r="B183" s="36"/>
      <c r="C183" s="215" t="s">
        <v>371</v>
      </c>
      <c r="D183" s="215" t="s">
        <v>125</v>
      </c>
      <c r="E183" s="216" t="s">
        <v>372</v>
      </c>
      <c r="F183" s="217" t="s">
        <v>420</v>
      </c>
      <c r="G183" s="218" t="s">
        <v>154</v>
      </c>
      <c r="H183" s="219">
        <v>2</v>
      </c>
      <c r="I183" s="220"/>
      <c r="J183" s="221">
        <f>ROUND(I183*H183,2)</f>
        <v>0</v>
      </c>
      <c r="K183" s="217" t="s">
        <v>129</v>
      </c>
      <c r="L183" s="41"/>
      <c r="M183" s="222" t="s">
        <v>1</v>
      </c>
      <c r="N183" s="223" t="s">
        <v>42</v>
      </c>
      <c r="O183" s="88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313</v>
      </c>
      <c r="AT183" s="226" t="s">
        <v>125</v>
      </c>
      <c r="AU183" s="226" t="s">
        <v>85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85</v>
      </c>
      <c r="BK183" s="227">
        <f>ROUND(I183*H183,2)</f>
        <v>0</v>
      </c>
      <c r="BL183" s="14" t="s">
        <v>313</v>
      </c>
      <c r="BM183" s="226" t="s">
        <v>374</v>
      </c>
    </row>
    <row r="184" s="2" customFormat="1" ht="37.8" customHeight="1">
      <c r="A184" s="35"/>
      <c r="B184" s="36"/>
      <c r="C184" s="215" t="s">
        <v>375</v>
      </c>
      <c r="D184" s="215" t="s">
        <v>125</v>
      </c>
      <c r="E184" s="216" t="s">
        <v>376</v>
      </c>
      <c r="F184" s="217" t="s">
        <v>421</v>
      </c>
      <c r="G184" s="218" t="s">
        <v>154</v>
      </c>
      <c r="H184" s="219">
        <v>4</v>
      </c>
      <c r="I184" s="220"/>
      <c r="J184" s="221">
        <f>ROUND(I184*H184,2)</f>
        <v>0</v>
      </c>
      <c r="K184" s="217" t="s">
        <v>129</v>
      </c>
      <c r="L184" s="41"/>
      <c r="M184" s="222" t="s">
        <v>1</v>
      </c>
      <c r="N184" s="223" t="s">
        <v>42</v>
      </c>
      <c r="O184" s="88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6" t="s">
        <v>313</v>
      </c>
      <c r="AT184" s="226" t="s">
        <v>125</v>
      </c>
      <c r="AU184" s="226" t="s">
        <v>85</v>
      </c>
      <c r="AY184" s="14" t="s">
        <v>122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4" t="s">
        <v>85</v>
      </c>
      <c r="BK184" s="227">
        <f>ROUND(I184*H184,2)</f>
        <v>0</v>
      </c>
      <c r="BL184" s="14" t="s">
        <v>313</v>
      </c>
      <c r="BM184" s="226" t="s">
        <v>378</v>
      </c>
    </row>
    <row r="185" s="2" customFormat="1" ht="49.05" customHeight="1">
      <c r="A185" s="35"/>
      <c r="B185" s="36"/>
      <c r="C185" s="215" t="s">
        <v>379</v>
      </c>
      <c r="D185" s="215" t="s">
        <v>125</v>
      </c>
      <c r="E185" s="216" t="s">
        <v>380</v>
      </c>
      <c r="F185" s="217" t="s">
        <v>381</v>
      </c>
      <c r="G185" s="218" t="s">
        <v>188</v>
      </c>
      <c r="H185" s="219">
        <v>8</v>
      </c>
      <c r="I185" s="220"/>
      <c r="J185" s="221">
        <f>ROUND(I185*H185,2)</f>
        <v>0</v>
      </c>
      <c r="K185" s="217" t="s">
        <v>129</v>
      </c>
      <c r="L185" s="41"/>
      <c r="M185" s="222" t="s">
        <v>1</v>
      </c>
      <c r="N185" s="223" t="s">
        <v>42</v>
      </c>
      <c r="O185" s="88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6" t="s">
        <v>313</v>
      </c>
      <c r="AT185" s="226" t="s">
        <v>125</v>
      </c>
      <c r="AU185" s="226" t="s">
        <v>85</v>
      </c>
      <c r="AY185" s="14" t="s">
        <v>122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4" t="s">
        <v>85</v>
      </c>
      <c r="BK185" s="227">
        <f>ROUND(I185*H185,2)</f>
        <v>0</v>
      </c>
      <c r="BL185" s="14" t="s">
        <v>313</v>
      </c>
      <c r="BM185" s="226" t="s">
        <v>382</v>
      </c>
    </row>
    <row r="186" s="2" customFormat="1" ht="49.05" customHeight="1">
      <c r="A186" s="35"/>
      <c r="B186" s="36"/>
      <c r="C186" s="215" t="s">
        <v>383</v>
      </c>
      <c r="D186" s="215" t="s">
        <v>125</v>
      </c>
      <c r="E186" s="216" t="s">
        <v>384</v>
      </c>
      <c r="F186" s="217" t="s">
        <v>385</v>
      </c>
      <c r="G186" s="218" t="s">
        <v>188</v>
      </c>
      <c r="H186" s="219">
        <v>212</v>
      </c>
      <c r="I186" s="220"/>
      <c r="J186" s="221">
        <f>ROUND(I186*H186,2)</f>
        <v>0</v>
      </c>
      <c r="K186" s="217" t="s">
        <v>129</v>
      </c>
      <c r="L186" s="41"/>
      <c r="M186" s="222" t="s">
        <v>1</v>
      </c>
      <c r="N186" s="223" t="s">
        <v>42</v>
      </c>
      <c r="O186" s="88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6" t="s">
        <v>313</v>
      </c>
      <c r="AT186" s="226" t="s">
        <v>125</v>
      </c>
      <c r="AU186" s="226" t="s">
        <v>85</v>
      </c>
      <c r="AY186" s="14" t="s">
        <v>122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4" t="s">
        <v>85</v>
      </c>
      <c r="BK186" s="227">
        <f>ROUND(I186*H186,2)</f>
        <v>0</v>
      </c>
      <c r="BL186" s="14" t="s">
        <v>313</v>
      </c>
      <c r="BM186" s="226" t="s">
        <v>386</v>
      </c>
    </row>
    <row r="187" s="2" customFormat="1" ht="49.05" customHeight="1">
      <c r="A187" s="35"/>
      <c r="B187" s="36"/>
      <c r="C187" s="215" t="s">
        <v>387</v>
      </c>
      <c r="D187" s="215" t="s">
        <v>125</v>
      </c>
      <c r="E187" s="216" t="s">
        <v>388</v>
      </c>
      <c r="F187" s="217" t="s">
        <v>389</v>
      </c>
      <c r="G187" s="218" t="s">
        <v>188</v>
      </c>
      <c r="H187" s="219">
        <v>4</v>
      </c>
      <c r="I187" s="220"/>
      <c r="J187" s="221">
        <f>ROUND(I187*H187,2)</f>
        <v>0</v>
      </c>
      <c r="K187" s="217" t="s">
        <v>129</v>
      </c>
      <c r="L187" s="41"/>
      <c r="M187" s="222" t="s">
        <v>1</v>
      </c>
      <c r="N187" s="223" t="s">
        <v>42</v>
      </c>
      <c r="O187" s="88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6" t="s">
        <v>313</v>
      </c>
      <c r="AT187" s="226" t="s">
        <v>125</v>
      </c>
      <c r="AU187" s="226" t="s">
        <v>85</v>
      </c>
      <c r="AY187" s="14" t="s">
        <v>122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4" t="s">
        <v>85</v>
      </c>
      <c r="BK187" s="227">
        <f>ROUND(I187*H187,2)</f>
        <v>0</v>
      </c>
      <c r="BL187" s="14" t="s">
        <v>313</v>
      </c>
      <c r="BM187" s="226" t="s">
        <v>390</v>
      </c>
    </row>
    <row r="188" s="2" customFormat="1" ht="49.05" customHeight="1">
      <c r="A188" s="35"/>
      <c r="B188" s="36"/>
      <c r="C188" s="215" t="s">
        <v>391</v>
      </c>
      <c r="D188" s="215" t="s">
        <v>125</v>
      </c>
      <c r="E188" s="216" t="s">
        <v>392</v>
      </c>
      <c r="F188" s="217" t="s">
        <v>393</v>
      </c>
      <c r="G188" s="218" t="s">
        <v>188</v>
      </c>
      <c r="H188" s="219">
        <v>26.899999999999999</v>
      </c>
      <c r="I188" s="220"/>
      <c r="J188" s="221">
        <f>ROUND(I188*H188,2)</f>
        <v>0</v>
      </c>
      <c r="K188" s="217" t="s">
        <v>129</v>
      </c>
      <c r="L188" s="41"/>
      <c r="M188" s="222" t="s">
        <v>1</v>
      </c>
      <c r="N188" s="223" t="s">
        <v>42</v>
      </c>
      <c r="O188" s="88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6" t="s">
        <v>313</v>
      </c>
      <c r="AT188" s="226" t="s">
        <v>125</v>
      </c>
      <c r="AU188" s="226" t="s">
        <v>85</v>
      </c>
      <c r="AY188" s="14" t="s">
        <v>122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4" t="s">
        <v>85</v>
      </c>
      <c r="BK188" s="227">
        <f>ROUND(I188*H188,2)</f>
        <v>0</v>
      </c>
      <c r="BL188" s="14" t="s">
        <v>313</v>
      </c>
      <c r="BM188" s="226" t="s">
        <v>394</v>
      </c>
    </row>
    <row r="189" s="2" customFormat="1" ht="49.05" customHeight="1">
      <c r="A189" s="35"/>
      <c r="B189" s="36"/>
      <c r="C189" s="215" t="s">
        <v>395</v>
      </c>
      <c r="D189" s="215" t="s">
        <v>125</v>
      </c>
      <c r="E189" s="216" t="s">
        <v>396</v>
      </c>
      <c r="F189" s="217" t="s">
        <v>397</v>
      </c>
      <c r="G189" s="218" t="s">
        <v>188</v>
      </c>
      <c r="H189" s="219">
        <v>18.75</v>
      </c>
      <c r="I189" s="220"/>
      <c r="J189" s="221">
        <f>ROUND(I189*H189,2)</f>
        <v>0</v>
      </c>
      <c r="K189" s="217" t="s">
        <v>129</v>
      </c>
      <c r="L189" s="41"/>
      <c r="M189" s="222" t="s">
        <v>1</v>
      </c>
      <c r="N189" s="223" t="s">
        <v>42</v>
      </c>
      <c r="O189" s="88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6" t="s">
        <v>313</v>
      </c>
      <c r="AT189" s="226" t="s">
        <v>125</v>
      </c>
      <c r="AU189" s="226" t="s">
        <v>85</v>
      </c>
      <c r="AY189" s="14" t="s">
        <v>122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4" t="s">
        <v>85</v>
      </c>
      <c r="BK189" s="227">
        <f>ROUND(I189*H189,2)</f>
        <v>0</v>
      </c>
      <c r="BL189" s="14" t="s">
        <v>313</v>
      </c>
      <c r="BM189" s="226" t="s">
        <v>398</v>
      </c>
    </row>
    <row r="190" s="12" customFormat="1" ht="25.92" customHeight="1">
      <c r="A190" s="12"/>
      <c r="B190" s="199"/>
      <c r="C190" s="200"/>
      <c r="D190" s="201" t="s">
        <v>76</v>
      </c>
      <c r="E190" s="202" t="s">
        <v>399</v>
      </c>
      <c r="F190" s="202" t="s">
        <v>400</v>
      </c>
      <c r="G190" s="200"/>
      <c r="H190" s="200"/>
      <c r="I190" s="203"/>
      <c r="J190" s="204">
        <f>BK190</f>
        <v>0</v>
      </c>
      <c r="K190" s="200"/>
      <c r="L190" s="205"/>
      <c r="M190" s="206"/>
      <c r="N190" s="207"/>
      <c r="O190" s="207"/>
      <c r="P190" s="208">
        <f>P191</f>
        <v>0</v>
      </c>
      <c r="Q190" s="207"/>
      <c r="R190" s="208">
        <f>R191</f>
        <v>0</v>
      </c>
      <c r="S190" s="207"/>
      <c r="T190" s="209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123</v>
      </c>
      <c r="AT190" s="211" t="s">
        <v>76</v>
      </c>
      <c r="AU190" s="211" t="s">
        <v>77</v>
      </c>
      <c r="AY190" s="210" t="s">
        <v>122</v>
      </c>
      <c r="BK190" s="212">
        <f>BK191</f>
        <v>0</v>
      </c>
    </row>
    <row r="191" s="2" customFormat="1" ht="62.7" customHeight="1">
      <c r="A191" s="35"/>
      <c r="B191" s="36"/>
      <c r="C191" s="215" t="s">
        <v>401</v>
      </c>
      <c r="D191" s="215" t="s">
        <v>125</v>
      </c>
      <c r="E191" s="216" t="s">
        <v>402</v>
      </c>
      <c r="F191" s="217" t="s">
        <v>403</v>
      </c>
      <c r="G191" s="218" t="s">
        <v>163</v>
      </c>
      <c r="H191" s="219">
        <v>10.300000000000001</v>
      </c>
      <c r="I191" s="220"/>
      <c r="J191" s="221">
        <f>ROUND(I191*H191,2)</f>
        <v>0</v>
      </c>
      <c r="K191" s="217" t="s">
        <v>129</v>
      </c>
      <c r="L191" s="41"/>
      <c r="M191" s="238" t="s">
        <v>1</v>
      </c>
      <c r="N191" s="239" t="s">
        <v>42</v>
      </c>
      <c r="O191" s="240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2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6" t="s">
        <v>130</v>
      </c>
      <c r="AT191" s="226" t="s">
        <v>125</v>
      </c>
      <c r="AU191" s="226" t="s">
        <v>85</v>
      </c>
      <c r="AY191" s="14" t="s">
        <v>122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4" t="s">
        <v>85</v>
      </c>
      <c r="BK191" s="227">
        <f>ROUND(I191*H191,2)</f>
        <v>0</v>
      </c>
      <c r="BL191" s="14" t="s">
        <v>130</v>
      </c>
      <c r="BM191" s="226" t="s">
        <v>422</v>
      </c>
    </row>
    <row r="192" s="2" customFormat="1" ht="6.96" customHeight="1">
      <c r="A192" s="35"/>
      <c r="B192" s="63"/>
      <c r="C192" s="64"/>
      <c r="D192" s="64"/>
      <c r="E192" s="64"/>
      <c r="F192" s="64"/>
      <c r="G192" s="64"/>
      <c r="H192" s="64"/>
      <c r="I192" s="64"/>
      <c r="J192" s="64"/>
      <c r="K192" s="64"/>
      <c r="L192" s="41"/>
      <c r="M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</row>
  </sheetData>
  <sheetProtection sheet="1" autoFilter="0" formatColumns="0" formatRows="0" objects="1" scenarios="1" spinCount="100000" saltValue="w1/ePia4n/liOSSDmtzI1MHm0l6aS4fZEuHSuD6MaxYVzXkkwrktj3fXMB/gdvZkdzmqqpRSmkLaSOCQJ+0VDA==" hashValue="delMlPcaI4HOUtDivYaquAmxmM1b0HFIVO/5HuzIZNGN7gNRZpO6/COabm1+/5NOEAmwrcgUpasTO9rsCKaYnQ==" algorithmName="SHA-512" password="C71F"/>
  <autoFilter ref="C119:K19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87</v>
      </c>
    </row>
    <row r="4" s="1" customFormat="1" ht="24.96" customHeight="1">
      <c r="B4" s="17"/>
      <c r="D4" s="135" t="s">
        <v>94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zakázky'!K6</f>
        <v>Oprava přejezdů v úseku Skalice nad Svitavou - Letovice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423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97</v>
      </c>
      <c r="G12" s="35"/>
      <c r="H12" s="35"/>
      <c r="I12" s="137" t="s">
        <v>22</v>
      </c>
      <c r="J12" s="141" t="str">
        <f>'Rekapitulace zakázky'!AN8</f>
        <v>21. 12. 2020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26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27</v>
      </c>
      <c r="F15" s="35"/>
      <c r="G15" s="35"/>
      <c r="H15" s="35"/>
      <c r="I15" s="137" t="s">
        <v>28</v>
      </c>
      <c r="J15" s="140" t="s">
        <v>29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30</v>
      </c>
      <c r="E17" s="35"/>
      <c r="F17" s="35"/>
      <c r="G17" s="35"/>
      <c r="H17" s="35"/>
      <c r="I17" s="137" t="s">
        <v>25</v>
      </c>
      <c r="J17" s="30" t="str">
        <f>'Rekapitulace zakázky'!AN13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zakázky'!E14</f>
        <v>Vyplň údaj</v>
      </c>
      <c r="F18" s="140"/>
      <c r="G18" s="140"/>
      <c r="H18" s="140"/>
      <c r="I18" s="137" t="s">
        <v>28</v>
      </c>
      <c r="J18" s="30" t="str">
        <f>'Rekapitulace zakázky'!AN14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32</v>
      </c>
      <c r="E20" s="35"/>
      <c r="F20" s="35"/>
      <c r="G20" s="35"/>
      <c r="H20" s="35"/>
      <c r="I20" s="137" t="s">
        <v>25</v>
      </c>
      <c r="J20" s="140" t="str">
        <f>IF('Rekapitulace zakázky'!AN16="","",'Rekapitulace zakázky'!AN16)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zakázky'!E17="","",'Rekapitulace zakázky'!E17)</f>
        <v xml:space="preserve"> </v>
      </c>
      <c r="F21" s="35"/>
      <c r="G21" s="35"/>
      <c r="H21" s="35"/>
      <c r="I21" s="137" t="s">
        <v>28</v>
      </c>
      <c r="J21" s="140" t="str">
        <f>IF('Rekapitulace zakázky'!AN17="","",'Rekapitulace zakázky'!AN17)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35</v>
      </c>
      <c r="E23" s="35"/>
      <c r="F23" s="35"/>
      <c r="G23" s="35"/>
      <c r="H23" s="35"/>
      <c r="I23" s="137" t="s">
        <v>25</v>
      </c>
      <c r="J23" s="140" t="str">
        <f>IF('Rekapitulace zakázky'!AN19="","",'Rekapitulace zakázky'!AN19)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zakázky'!E20="","",'Rekapitulace zakázky'!E20)</f>
        <v xml:space="preserve"> </v>
      </c>
      <c r="F24" s="35"/>
      <c r="G24" s="35"/>
      <c r="H24" s="35"/>
      <c r="I24" s="137" t="s">
        <v>28</v>
      </c>
      <c r="J24" s="140" t="str">
        <f>IF('Rekapitulace zakázky'!AN20="","",'Rekapitulace zakázky'!AN20)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36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37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39</v>
      </c>
      <c r="G32" s="35"/>
      <c r="H32" s="35"/>
      <c r="I32" s="149" t="s">
        <v>38</v>
      </c>
      <c r="J32" s="149" t="s">
        <v>40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41</v>
      </c>
      <c r="E33" s="137" t="s">
        <v>42</v>
      </c>
      <c r="F33" s="151">
        <f>ROUND((SUM(BE117:BE128)),  2)</f>
        <v>0</v>
      </c>
      <c r="G33" s="35"/>
      <c r="H33" s="35"/>
      <c r="I33" s="152">
        <v>0.20999999999999999</v>
      </c>
      <c r="J33" s="151">
        <f>ROUND(((SUM(BE117:BE128))*I33),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43</v>
      </c>
      <c r="F34" s="151">
        <f>ROUND((SUM(BF117:BF128)),  2)</f>
        <v>0</v>
      </c>
      <c r="G34" s="35"/>
      <c r="H34" s="35"/>
      <c r="I34" s="152">
        <v>0.14999999999999999</v>
      </c>
      <c r="J34" s="151">
        <f>ROUND(((SUM(BF117:BF128))*I34),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44</v>
      </c>
      <c r="F35" s="151">
        <f>ROUND((SUM(BG117:BG128)),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45</v>
      </c>
      <c r="F36" s="151">
        <f>ROUND((SUM(BH117:BH128)),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46</v>
      </c>
      <c r="F37" s="151">
        <f>ROUND((SUM(BI117:BI128)),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47</v>
      </c>
      <c r="E39" s="155"/>
      <c r="F39" s="155"/>
      <c r="G39" s="156" t="s">
        <v>48</v>
      </c>
      <c r="H39" s="157" t="s">
        <v>49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50</v>
      </c>
      <c r="E50" s="161"/>
      <c r="F50" s="161"/>
      <c r="G50" s="160" t="s">
        <v>51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52</v>
      </c>
      <c r="E61" s="163"/>
      <c r="F61" s="164" t="s">
        <v>53</v>
      </c>
      <c r="G61" s="162" t="s">
        <v>52</v>
      </c>
      <c r="H61" s="163"/>
      <c r="I61" s="163"/>
      <c r="J61" s="165" t="s">
        <v>53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54</v>
      </c>
      <c r="E65" s="166"/>
      <c r="F65" s="166"/>
      <c r="G65" s="160" t="s">
        <v>55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52</v>
      </c>
      <c r="E76" s="163"/>
      <c r="F76" s="164" t="s">
        <v>53</v>
      </c>
      <c r="G76" s="162" t="s">
        <v>52</v>
      </c>
      <c r="H76" s="163"/>
      <c r="I76" s="163"/>
      <c r="J76" s="165" t="s">
        <v>53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přejezdů v úseku Skalice nad Svitavou - Letovice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02.1 -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Svitávka</v>
      </c>
      <c r="G89" s="37"/>
      <c r="H89" s="37"/>
      <c r="I89" s="29" t="s">
        <v>22</v>
      </c>
      <c r="J89" s="76" t="str">
        <f>IF(J12="","",J12)</f>
        <v>21. 12. 2020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OŘ Brno</v>
      </c>
      <c r="G91" s="37"/>
      <c r="H91" s="37"/>
      <c r="I91" s="29" t="s">
        <v>32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35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99</v>
      </c>
      <c r="D94" s="173"/>
      <c r="E94" s="173"/>
      <c r="F94" s="173"/>
      <c r="G94" s="173"/>
      <c r="H94" s="173"/>
      <c r="I94" s="173"/>
      <c r="J94" s="174" t="s">
        <v>100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6"/>
      <c r="C97" s="177"/>
      <c r="D97" s="178" t="s">
        <v>106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107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přejezdů v úseku Skalice nad Svitavou - Letovice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95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02.1 -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Svitávka</v>
      </c>
      <c r="G111" s="37"/>
      <c r="H111" s="37"/>
      <c r="I111" s="29" t="s">
        <v>22</v>
      </c>
      <c r="J111" s="76" t="str">
        <f>IF(J12="","",J12)</f>
        <v>21. 12. 2020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Správa železnic, OŘ Brno</v>
      </c>
      <c r="G113" s="37"/>
      <c r="H113" s="37"/>
      <c r="I113" s="29" t="s">
        <v>32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30</v>
      </c>
      <c r="D114" s="37"/>
      <c r="E114" s="37"/>
      <c r="F114" s="24" t="str">
        <f>IF(E18="","",E18)</f>
        <v>Vyplň údaj</v>
      </c>
      <c r="G114" s="37"/>
      <c r="H114" s="37"/>
      <c r="I114" s="29" t="s">
        <v>35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108</v>
      </c>
      <c r="D116" s="191" t="s">
        <v>62</v>
      </c>
      <c r="E116" s="191" t="s">
        <v>58</v>
      </c>
      <c r="F116" s="191" t="s">
        <v>59</v>
      </c>
      <c r="G116" s="191" t="s">
        <v>109</v>
      </c>
      <c r="H116" s="191" t="s">
        <v>110</v>
      </c>
      <c r="I116" s="191" t="s">
        <v>111</v>
      </c>
      <c r="J116" s="191" t="s">
        <v>100</v>
      </c>
      <c r="K116" s="192" t="s">
        <v>112</v>
      </c>
      <c r="L116" s="193"/>
      <c r="M116" s="97" t="s">
        <v>1</v>
      </c>
      <c r="N116" s="98" t="s">
        <v>41</v>
      </c>
      <c r="O116" s="98" t="s">
        <v>113</v>
      </c>
      <c r="P116" s="98" t="s">
        <v>114</v>
      </c>
      <c r="Q116" s="98" t="s">
        <v>115</v>
      </c>
      <c r="R116" s="98" t="s">
        <v>116</v>
      </c>
      <c r="S116" s="98" t="s">
        <v>117</v>
      </c>
      <c r="T116" s="99" t="s">
        <v>118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119</v>
      </c>
      <c r="D117" s="37"/>
      <c r="E117" s="37"/>
      <c r="F117" s="37"/>
      <c r="G117" s="37"/>
      <c r="H117" s="37"/>
      <c r="I117" s="37"/>
      <c r="J117" s="194">
        <f>BK117</f>
        <v>0</v>
      </c>
      <c r="K117" s="37"/>
      <c r="L117" s="41"/>
      <c r="M117" s="100"/>
      <c r="N117" s="195"/>
      <c r="O117" s="101"/>
      <c r="P117" s="196">
        <f>P118</f>
        <v>0</v>
      </c>
      <c r="Q117" s="101"/>
      <c r="R117" s="196">
        <f>R118</f>
        <v>0</v>
      </c>
      <c r="S117" s="101"/>
      <c r="T117" s="197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76</v>
      </c>
      <c r="AU117" s="14" t="s">
        <v>102</v>
      </c>
      <c r="BK117" s="198">
        <f>BK118</f>
        <v>0</v>
      </c>
    </row>
    <row r="118" s="12" customFormat="1" ht="25.92" customHeight="1">
      <c r="A118" s="12"/>
      <c r="B118" s="199"/>
      <c r="C118" s="200"/>
      <c r="D118" s="201" t="s">
        <v>76</v>
      </c>
      <c r="E118" s="202" t="s">
        <v>399</v>
      </c>
      <c r="F118" s="202" t="s">
        <v>400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SUM(P119:P128)</f>
        <v>0</v>
      </c>
      <c r="Q118" s="207"/>
      <c r="R118" s="208">
        <f>SUM(R119:R128)</f>
        <v>0</v>
      </c>
      <c r="S118" s="207"/>
      <c r="T118" s="209">
        <f>SUM(T119:T128)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123</v>
      </c>
      <c r="AT118" s="211" t="s">
        <v>76</v>
      </c>
      <c r="AU118" s="211" t="s">
        <v>77</v>
      </c>
      <c r="AY118" s="210" t="s">
        <v>122</v>
      </c>
      <c r="BK118" s="212">
        <f>SUM(BK119:BK128)</f>
        <v>0</v>
      </c>
    </row>
    <row r="119" s="2" customFormat="1" ht="37.8" customHeight="1">
      <c r="A119" s="35"/>
      <c r="B119" s="36"/>
      <c r="C119" s="215" t="s">
        <v>85</v>
      </c>
      <c r="D119" s="215" t="s">
        <v>125</v>
      </c>
      <c r="E119" s="216" t="s">
        <v>424</v>
      </c>
      <c r="F119" s="217" t="s">
        <v>425</v>
      </c>
      <c r="G119" s="218" t="s">
        <v>154</v>
      </c>
      <c r="H119" s="219">
        <v>2</v>
      </c>
      <c r="I119" s="220"/>
      <c r="J119" s="221">
        <f>ROUND(I119*H119,2)</f>
        <v>0</v>
      </c>
      <c r="K119" s="217" t="s">
        <v>129</v>
      </c>
      <c r="L119" s="41"/>
      <c r="M119" s="222" t="s">
        <v>1</v>
      </c>
      <c r="N119" s="223" t="s">
        <v>42</v>
      </c>
      <c r="O119" s="88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6" t="s">
        <v>130</v>
      </c>
      <c r="AT119" s="226" t="s">
        <v>125</v>
      </c>
      <c r="AU119" s="226" t="s">
        <v>85</v>
      </c>
      <c r="AY119" s="14" t="s">
        <v>122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4" t="s">
        <v>85</v>
      </c>
      <c r="BK119" s="227">
        <f>ROUND(I119*H119,2)</f>
        <v>0</v>
      </c>
      <c r="BL119" s="14" t="s">
        <v>130</v>
      </c>
      <c r="BM119" s="226" t="s">
        <v>426</v>
      </c>
    </row>
    <row r="120" s="2" customFormat="1" ht="24.15" customHeight="1">
      <c r="A120" s="35"/>
      <c r="B120" s="36"/>
      <c r="C120" s="215" t="s">
        <v>87</v>
      </c>
      <c r="D120" s="215" t="s">
        <v>125</v>
      </c>
      <c r="E120" s="216" t="s">
        <v>427</v>
      </c>
      <c r="F120" s="217" t="s">
        <v>428</v>
      </c>
      <c r="G120" s="218" t="s">
        <v>429</v>
      </c>
      <c r="H120" s="219">
        <v>2</v>
      </c>
      <c r="I120" s="220"/>
      <c r="J120" s="221">
        <f>ROUND(I120*H120,2)</f>
        <v>0</v>
      </c>
      <c r="K120" s="217" t="s">
        <v>129</v>
      </c>
      <c r="L120" s="41"/>
      <c r="M120" s="222" t="s">
        <v>1</v>
      </c>
      <c r="N120" s="223" t="s">
        <v>42</v>
      </c>
      <c r="O120" s="88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6" t="s">
        <v>130</v>
      </c>
      <c r="AT120" s="226" t="s">
        <v>125</v>
      </c>
      <c r="AU120" s="226" t="s">
        <v>85</v>
      </c>
      <c r="AY120" s="14" t="s">
        <v>122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4" t="s">
        <v>85</v>
      </c>
      <c r="BK120" s="227">
        <f>ROUND(I120*H120,2)</f>
        <v>0</v>
      </c>
      <c r="BL120" s="14" t="s">
        <v>130</v>
      </c>
      <c r="BM120" s="226" t="s">
        <v>430</v>
      </c>
    </row>
    <row r="121" s="2" customFormat="1" ht="24.15" customHeight="1">
      <c r="A121" s="35"/>
      <c r="B121" s="36"/>
      <c r="C121" s="215" t="s">
        <v>135</v>
      </c>
      <c r="D121" s="215" t="s">
        <v>125</v>
      </c>
      <c r="E121" s="216" t="s">
        <v>431</v>
      </c>
      <c r="F121" s="217" t="s">
        <v>432</v>
      </c>
      <c r="G121" s="218" t="s">
        <v>429</v>
      </c>
      <c r="H121" s="219">
        <v>2</v>
      </c>
      <c r="I121" s="220"/>
      <c r="J121" s="221">
        <f>ROUND(I121*H121,2)</f>
        <v>0</v>
      </c>
      <c r="K121" s="217" t="s">
        <v>129</v>
      </c>
      <c r="L121" s="41"/>
      <c r="M121" s="222" t="s">
        <v>1</v>
      </c>
      <c r="N121" s="223" t="s">
        <v>42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130</v>
      </c>
      <c r="AT121" s="226" t="s">
        <v>125</v>
      </c>
      <c r="AU121" s="226" t="s">
        <v>85</v>
      </c>
      <c r="AY121" s="14" t="s">
        <v>122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85</v>
      </c>
      <c r="BK121" s="227">
        <f>ROUND(I121*H121,2)</f>
        <v>0</v>
      </c>
      <c r="BL121" s="14" t="s">
        <v>130</v>
      </c>
      <c r="BM121" s="226" t="s">
        <v>433</v>
      </c>
    </row>
    <row r="122" s="2" customFormat="1" ht="24.15" customHeight="1">
      <c r="A122" s="35"/>
      <c r="B122" s="36"/>
      <c r="C122" s="215" t="s">
        <v>130</v>
      </c>
      <c r="D122" s="215" t="s">
        <v>125</v>
      </c>
      <c r="E122" s="216" t="s">
        <v>434</v>
      </c>
      <c r="F122" s="217" t="s">
        <v>435</v>
      </c>
      <c r="G122" s="218" t="s">
        <v>429</v>
      </c>
      <c r="H122" s="219">
        <v>2</v>
      </c>
      <c r="I122" s="220"/>
      <c r="J122" s="221">
        <f>ROUND(I122*H122,2)</f>
        <v>0</v>
      </c>
      <c r="K122" s="217" t="s">
        <v>129</v>
      </c>
      <c r="L122" s="41"/>
      <c r="M122" s="222" t="s">
        <v>1</v>
      </c>
      <c r="N122" s="223" t="s">
        <v>42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130</v>
      </c>
      <c r="AT122" s="226" t="s">
        <v>125</v>
      </c>
      <c r="AU122" s="226" t="s">
        <v>85</v>
      </c>
      <c r="AY122" s="14" t="s">
        <v>122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85</v>
      </c>
      <c r="BK122" s="227">
        <f>ROUND(I122*H122,2)</f>
        <v>0</v>
      </c>
      <c r="BL122" s="14" t="s">
        <v>130</v>
      </c>
      <c r="BM122" s="226" t="s">
        <v>436</v>
      </c>
    </row>
    <row r="123" s="2" customFormat="1" ht="37.8" customHeight="1">
      <c r="A123" s="35"/>
      <c r="B123" s="36"/>
      <c r="C123" s="215" t="s">
        <v>123</v>
      </c>
      <c r="D123" s="215" t="s">
        <v>125</v>
      </c>
      <c r="E123" s="216" t="s">
        <v>437</v>
      </c>
      <c r="F123" s="217" t="s">
        <v>438</v>
      </c>
      <c r="G123" s="218" t="s">
        <v>429</v>
      </c>
      <c r="H123" s="219">
        <v>2</v>
      </c>
      <c r="I123" s="220"/>
      <c r="J123" s="221">
        <f>ROUND(I123*H123,2)</f>
        <v>0</v>
      </c>
      <c r="K123" s="217" t="s">
        <v>129</v>
      </c>
      <c r="L123" s="41"/>
      <c r="M123" s="222" t="s">
        <v>1</v>
      </c>
      <c r="N123" s="223" t="s">
        <v>42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130</v>
      </c>
      <c r="AT123" s="226" t="s">
        <v>125</v>
      </c>
      <c r="AU123" s="226" t="s">
        <v>85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85</v>
      </c>
      <c r="BK123" s="227">
        <f>ROUND(I123*H123,2)</f>
        <v>0</v>
      </c>
      <c r="BL123" s="14" t="s">
        <v>130</v>
      </c>
      <c r="BM123" s="226" t="s">
        <v>439</v>
      </c>
    </row>
    <row r="124" s="2" customFormat="1" ht="49.05" customHeight="1">
      <c r="A124" s="35"/>
      <c r="B124" s="36"/>
      <c r="C124" s="215" t="s">
        <v>146</v>
      </c>
      <c r="D124" s="215" t="s">
        <v>125</v>
      </c>
      <c r="E124" s="216" t="s">
        <v>440</v>
      </c>
      <c r="F124" s="217" t="s">
        <v>441</v>
      </c>
      <c r="G124" s="218" t="s">
        <v>429</v>
      </c>
      <c r="H124" s="219">
        <v>2</v>
      </c>
      <c r="I124" s="220"/>
      <c r="J124" s="221">
        <f>ROUND(I124*H124,2)</f>
        <v>0</v>
      </c>
      <c r="K124" s="217" t="s">
        <v>129</v>
      </c>
      <c r="L124" s="41"/>
      <c r="M124" s="222" t="s">
        <v>1</v>
      </c>
      <c r="N124" s="223" t="s">
        <v>42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130</v>
      </c>
      <c r="AT124" s="226" t="s">
        <v>125</v>
      </c>
      <c r="AU124" s="226" t="s">
        <v>85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85</v>
      </c>
      <c r="BK124" s="227">
        <f>ROUND(I124*H124,2)</f>
        <v>0</v>
      </c>
      <c r="BL124" s="14" t="s">
        <v>130</v>
      </c>
      <c r="BM124" s="226" t="s">
        <v>442</v>
      </c>
    </row>
    <row r="125" s="2" customFormat="1" ht="37.8" customHeight="1">
      <c r="A125" s="35"/>
      <c r="B125" s="36"/>
      <c r="C125" s="215" t="s">
        <v>151</v>
      </c>
      <c r="D125" s="215" t="s">
        <v>125</v>
      </c>
      <c r="E125" s="216" t="s">
        <v>443</v>
      </c>
      <c r="F125" s="217" t="s">
        <v>444</v>
      </c>
      <c r="G125" s="218" t="s">
        <v>429</v>
      </c>
      <c r="H125" s="219">
        <v>2</v>
      </c>
      <c r="I125" s="220"/>
      <c r="J125" s="221">
        <f>ROUND(I125*H125,2)</f>
        <v>0</v>
      </c>
      <c r="K125" s="217" t="s">
        <v>129</v>
      </c>
      <c r="L125" s="41"/>
      <c r="M125" s="222" t="s">
        <v>1</v>
      </c>
      <c r="N125" s="223" t="s">
        <v>42</v>
      </c>
      <c r="O125" s="88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130</v>
      </c>
      <c r="AT125" s="226" t="s">
        <v>125</v>
      </c>
      <c r="AU125" s="226" t="s">
        <v>85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85</v>
      </c>
      <c r="BK125" s="227">
        <f>ROUND(I125*H125,2)</f>
        <v>0</v>
      </c>
      <c r="BL125" s="14" t="s">
        <v>130</v>
      </c>
      <c r="BM125" s="226" t="s">
        <v>445</v>
      </c>
    </row>
    <row r="126" s="2" customFormat="1" ht="37.8" customHeight="1">
      <c r="A126" s="35"/>
      <c r="B126" s="36"/>
      <c r="C126" s="215" t="s">
        <v>156</v>
      </c>
      <c r="D126" s="215" t="s">
        <v>125</v>
      </c>
      <c r="E126" s="216" t="s">
        <v>446</v>
      </c>
      <c r="F126" s="217" t="s">
        <v>447</v>
      </c>
      <c r="G126" s="218" t="s">
        <v>429</v>
      </c>
      <c r="H126" s="219">
        <v>2</v>
      </c>
      <c r="I126" s="220"/>
      <c r="J126" s="221">
        <f>ROUND(I126*H126,2)</f>
        <v>0</v>
      </c>
      <c r="K126" s="217" t="s">
        <v>129</v>
      </c>
      <c r="L126" s="41"/>
      <c r="M126" s="222" t="s">
        <v>1</v>
      </c>
      <c r="N126" s="223" t="s">
        <v>42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130</v>
      </c>
      <c r="AT126" s="226" t="s">
        <v>125</v>
      </c>
      <c r="AU126" s="226" t="s">
        <v>85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85</v>
      </c>
      <c r="BK126" s="227">
        <f>ROUND(I126*H126,2)</f>
        <v>0</v>
      </c>
      <c r="BL126" s="14" t="s">
        <v>130</v>
      </c>
      <c r="BM126" s="226" t="s">
        <v>448</v>
      </c>
    </row>
    <row r="127" s="2" customFormat="1" ht="24.15" customHeight="1">
      <c r="A127" s="35"/>
      <c r="B127" s="36"/>
      <c r="C127" s="215" t="s">
        <v>160</v>
      </c>
      <c r="D127" s="215" t="s">
        <v>125</v>
      </c>
      <c r="E127" s="216" t="s">
        <v>449</v>
      </c>
      <c r="F127" s="217" t="s">
        <v>450</v>
      </c>
      <c r="G127" s="218" t="s">
        <v>451</v>
      </c>
      <c r="H127" s="219">
        <v>2</v>
      </c>
      <c r="I127" s="220"/>
      <c r="J127" s="221">
        <f>ROUND(I127*H127,2)</f>
        <v>0</v>
      </c>
      <c r="K127" s="217" t="s">
        <v>129</v>
      </c>
      <c r="L127" s="41"/>
      <c r="M127" s="222" t="s">
        <v>1</v>
      </c>
      <c r="N127" s="223" t="s">
        <v>42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130</v>
      </c>
      <c r="AT127" s="226" t="s">
        <v>125</v>
      </c>
      <c r="AU127" s="226" t="s">
        <v>85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85</v>
      </c>
      <c r="BK127" s="227">
        <f>ROUND(I127*H127,2)</f>
        <v>0</v>
      </c>
      <c r="BL127" s="14" t="s">
        <v>130</v>
      </c>
      <c r="BM127" s="226" t="s">
        <v>452</v>
      </c>
    </row>
    <row r="128" s="2" customFormat="1" ht="49.05" customHeight="1">
      <c r="A128" s="35"/>
      <c r="B128" s="36"/>
      <c r="C128" s="215" t="s">
        <v>165</v>
      </c>
      <c r="D128" s="215" t="s">
        <v>125</v>
      </c>
      <c r="E128" s="216" t="s">
        <v>453</v>
      </c>
      <c r="F128" s="217" t="s">
        <v>454</v>
      </c>
      <c r="G128" s="218" t="s">
        <v>128</v>
      </c>
      <c r="H128" s="219">
        <v>500</v>
      </c>
      <c r="I128" s="220"/>
      <c r="J128" s="221">
        <f>ROUND(I128*H128,2)</f>
        <v>0</v>
      </c>
      <c r="K128" s="217" t="s">
        <v>129</v>
      </c>
      <c r="L128" s="41"/>
      <c r="M128" s="238" t="s">
        <v>1</v>
      </c>
      <c r="N128" s="239" t="s">
        <v>42</v>
      </c>
      <c r="O128" s="240"/>
      <c r="P128" s="241">
        <f>O128*H128</f>
        <v>0</v>
      </c>
      <c r="Q128" s="241">
        <v>0</v>
      </c>
      <c r="R128" s="241">
        <f>Q128*H128</f>
        <v>0</v>
      </c>
      <c r="S128" s="241">
        <v>0</v>
      </c>
      <c r="T128" s="24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130</v>
      </c>
      <c r="AT128" s="226" t="s">
        <v>125</v>
      </c>
      <c r="AU128" s="226" t="s">
        <v>85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85</v>
      </c>
      <c r="BK128" s="227">
        <f>ROUND(I128*H128,2)</f>
        <v>0</v>
      </c>
      <c r="BL128" s="14" t="s">
        <v>130</v>
      </c>
      <c r="BM128" s="226" t="s">
        <v>455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rfAaKBNDVW4dIrpXGDXG2jtx75uTBkPeMKJau5wI/+CjF6apR1rifE6wTfLPmaw03YLMV+ogs4bFt46hCuqYeQ==" hashValue="FJWGGwgJmiA7ABFxttTd2HZaLNC0t7LTeTnPHYr0waI2F6A0BQJUJ73xFnxMoPwezfHnR9urMb84JBxAWGiXlQ==" algorithmName="SHA-512" password="C71F"/>
  <autoFilter ref="C116:K12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2020-12-30T14:39:32Z</dcterms:created>
  <dcterms:modified xsi:type="dcterms:W3CDTF">2020-12-30T14:39:37Z</dcterms:modified>
</cp:coreProperties>
</file>